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OLHPAFIL003.HPA.org.uk\ProjectData\Project Strep\GBS hospital outbreaks\Systematic review\PAPER\"/>
    </mc:Choice>
  </mc:AlternateContent>
  <xr:revisionPtr revIDLastSave="0" documentId="10_ncr:100000_{F2713EBF-7A17-4EB1-93F2-DBBF34F07A89}" xr6:coauthVersionLast="31" xr6:coauthVersionMax="31" xr10:uidLastSave="{00000000-0000-0000-0000-000000000000}"/>
  <bookViews>
    <workbookView xWindow="0" yWindow="0" windowWidth="19200" windowHeight="10785" xr2:uid="{00000000-000D-0000-FFFF-FFFF00000000}"/>
  </bookViews>
  <sheets>
    <sheet name="Title page" sheetId="8" r:id="rId1"/>
    <sheet name="Search terms" sheetId="7" r:id="rId2"/>
    <sheet name="Reviews searched for citations" sheetId="9" r:id="rId3"/>
    <sheet name="Identified in bibliographies" sheetId="4" r:id="rId4"/>
    <sheet name="Quality Assessment (QA) tool" sheetId="1" r:id="rId5"/>
    <sheet name="QA ratings" sheetId="2" r:id="rId6"/>
    <sheet name="Data extraction (neonatal)" sheetId="3" r:id="rId7"/>
    <sheet name="Data extraction (adult)" sheetId="10" r:id="rId8"/>
  </sheets>
  <definedNames>
    <definedName name="_xlnm.Print_Area" localSheetId="7">'Data extraction (adult)'!$A$1:$U$21</definedName>
    <definedName name="_xlnm.Print_Area" localSheetId="6">'Data extraction (neonatal)'!$A$1:$AN$117</definedName>
    <definedName name="_xlnm.Print_Area" localSheetId="4">'Quality Assessment (QA) tool'!$A$1:$C$15</definedName>
  </definedNames>
  <calcPr calcId="179017"/>
</workbook>
</file>

<file path=xl/calcChain.xml><?xml version="1.0" encoding="utf-8"?>
<calcChain xmlns="http://schemas.openxmlformats.org/spreadsheetml/2006/main">
  <c r="Q48" i="3" l="1"/>
  <c r="T122" i="3" l="1"/>
  <c r="T119" i="3"/>
  <c r="T118" i="3"/>
  <c r="T96" i="3"/>
  <c r="T95" i="3"/>
  <c r="T6" i="3"/>
  <c r="T73" i="3"/>
  <c r="T74" i="3"/>
  <c r="T72" i="3"/>
  <c r="S72" i="3"/>
  <c r="T87" i="3"/>
  <c r="T88" i="3"/>
  <c r="T89" i="3"/>
  <c r="T86" i="3"/>
  <c r="T4" i="3"/>
  <c r="T5" i="3"/>
  <c r="T7" i="3"/>
  <c r="T8" i="3"/>
  <c r="T9" i="3"/>
  <c r="T10" i="3"/>
  <c r="T11" i="3"/>
  <c r="T12" i="3"/>
  <c r="T13" i="3"/>
  <c r="T14" i="3"/>
  <c r="T15" i="3"/>
  <c r="T16" i="3"/>
  <c r="T3" i="3"/>
  <c r="S3" i="3"/>
  <c r="T101" i="3"/>
  <c r="T100" i="3"/>
  <c r="S73" i="3" l="1"/>
  <c r="S74" i="3"/>
  <c r="S13" i="3"/>
  <c r="S14" i="3"/>
  <c r="S15" i="3"/>
  <c r="S16" i="3"/>
  <c r="S12" i="3"/>
  <c r="S6" i="3"/>
  <c r="S7" i="3"/>
  <c r="S8" i="3"/>
  <c r="S9" i="3"/>
  <c r="S10" i="3"/>
  <c r="S5" i="3"/>
  <c r="S11" i="3"/>
  <c r="S4" i="3"/>
  <c r="N28" i="2"/>
  <c r="N27" i="2"/>
  <c r="N4" i="2"/>
  <c r="N3" i="2"/>
  <c r="O27" i="2" l="1"/>
  <c r="O3" i="2"/>
  <c r="P45" i="3"/>
  <c r="Q122" i="3" l="1"/>
  <c r="Q119" i="3"/>
  <c r="Q106" i="3"/>
  <c r="Q101" i="3"/>
  <c r="Q98" i="3"/>
  <c r="Q40" i="3"/>
  <c r="Q33" i="3"/>
  <c r="Q116" i="3"/>
  <c r="S96" i="3" l="1"/>
  <c r="S97" i="3"/>
  <c r="S98" i="3"/>
  <c r="S95" i="3"/>
  <c r="K20" i="10" l="1"/>
  <c r="K18" i="10"/>
  <c r="K17" i="10"/>
  <c r="K16" i="10"/>
  <c r="K14" i="10"/>
  <c r="S100" i="3"/>
  <c r="S101" i="3"/>
  <c r="K121" i="3" l="1"/>
  <c r="S122" i="3"/>
  <c r="S119" i="3"/>
  <c r="S118" i="3"/>
  <c r="O5" i="2" l="1"/>
  <c r="O51" i="2"/>
  <c r="O49" i="2"/>
  <c r="O47" i="2"/>
  <c r="O45" i="2"/>
  <c r="O43" i="2"/>
  <c r="O41" i="2"/>
  <c r="O39" i="2"/>
  <c r="O37" i="2"/>
  <c r="O35" i="2"/>
  <c r="O33" i="2"/>
  <c r="O31" i="2"/>
  <c r="O29" i="2"/>
  <c r="O25" i="2"/>
  <c r="O23" i="2"/>
  <c r="O21" i="2"/>
  <c r="O19" i="2"/>
  <c r="O17" i="2"/>
  <c r="O15" i="2"/>
  <c r="O13" i="2"/>
  <c r="O11" i="2"/>
  <c r="O9" i="2"/>
  <c r="O7" i="2"/>
  <c r="O37" i="3" l="1"/>
  <c r="P37" i="3"/>
  <c r="Q37" i="3" s="1"/>
  <c r="P36" i="3"/>
  <c r="P35" i="3"/>
  <c r="N6" i="2"/>
  <c r="N7" i="2"/>
  <c r="N8" i="2"/>
  <c r="N9" i="2"/>
  <c r="N10" i="2"/>
  <c r="N11" i="2"/>
  <c r="N12" i="2"/>
  <c r="N13" i="2"/>
  <c r="N14" i="2"/>
  <c r="N15" i="2"/>
  <c r="N16" i="2"/>
  <c r="N17" i="2"/>
  <c r="N18" i="2"/>
  <c r="N19" i="2"/>
  <c r="N20" i="2"/>
  <c r="N21" i="2"/>
  <c r="N22" i="2"/>
  <c r="N23" i="2"/>
  <c r="N24" i="2"/>
  <c r="N25" i="2"/>
  <c r="N26" i="2"/>
  <c r="N29" i="2"/>
  <c r="N30" i="2"/>
  <c r="N31" i="2"/>
  <c r="N32" i="2"/>
  <c r="N33" i="2"/>
  <c r="N34" i="2"/>
  <c r="N35" i="2"/>
  <c r="N36" i="2"/>
  <c r="N37" i="2"/>
  <c r="N38" i="2"/>
  <c r="N39" i="2"/>
  <c r="N40" i="2"/>
  <c r="N41" i="2"/>
  <c r="N42" i="2"/>
  <c r="N43" i="2"/>
  <c r="N44" i="2"/>
  <c r="N45" i="2"/>
  <c r="N46" i="2"/>
  <c r="N47" i="2"/>
  <c r="N48" i="2"/>
  <c r="N49" i="2"/>
  <c r="N50" i="2"/>
  <c r="N51" i="2"/>
  <c r="N52" i="2"/>
  <c r="N5" i="2" l="1"/>
</calcChain>
</file>

<file path=xl/sharedStrings.xml><?xml version="1.0" encoding="utf-8"?>
<sst xmlns="http://schemas.openxmlformats.org/spreadsheetml/2006/main" count="1319" uniqueCount="544">
  <si>
    <t>Item</t>
  </si>
  <si>
    <t>Criteria</t>
  </si>
  <si>
    <t>Notes</t>
  </si>
  <si>
    <t>Item #1</t>
  </si>
  <si>
    <t>Was the study question or objective clearly stated?</t>
  </si>
  <si>
    <t>score 1 if 'yes', 0.5 if partially stated, 0 if 'no' or unclear</t>
  </si>
  <si>
    <t>Item #2</t>
  </si>
  <si>
    <t>Was the study setting (geography) and period (time) clearly described?</t>
  </si>
  <si>
    <t>score 1 if 'yes', 0.5 if partially described, 0 if 'no' or unclear</t>
  </si>
  <si>
    <t>Item #3</t>
  </si>
  <si>
    <t>Was the clinical setting clearly described?</t>
  </si>
  <si>
    <t>Item #4</t>
  </si>
  <si>
    <t>Were case definitions clearly and fully described?</t>
  </si>
  <si>
    <t>Item #5</t>
  </si>
  <si>
    <t>Case-finding - was a method for systematically identifying consecutive cases clearly described, e.g. surveillance, retrospective record review?</t>
  </si>
  <si>
    <t>score 1 if 'yes', 0 if 'no' or unclear</t>
  </si>
  <si>
    <t>Item #6</t>
  </si>
  <si>
    <t>Were the intervals between cases precisely reported?</t>
  </si>
  <si>
    <t>Item #7</t>
  </si>
  <si>
    <t>Were the case characeristics described, including age-of-onset, prematurity/gestational age, sex, etc.?</t>
  </si>
  <si>
    <t>score 1 if patient characteristics reported individually, 0.5 if summarized as a group, 0 if not described</t>
  </si>
  <si>
    <t>Item #8</t>
  </si>
  <si>
    <t>Was typing of some or all isolates performed?</t>
  </si>
  <si>
    <t>score 1 if serotyping, sequence typing or WGS was performed and reported for some or all cases, 0 if 'none'</t>
  </si>
  <si>
    <t>Item #9</t>
  </si>
  <si>
    <t>Were cases followed-up and outcomes reported (mortality)?</t>
  </si>
  <si>
    <t>score 1 if outcomes reported, 0 if not described</t>
  </si>
  <si>
    <t>Item #10</t>
  </si>
  <si>
    <t>Did the study investigate the source of infection and route of transmission?</t>
  </si>
  <si>
    <t>score 1 if 'yes' if likely or probable source/route identified, 0.5 if possible source(s)/route(s) identified, 0 if 'no' source/route identified</t>
  </si>
  <si>
    <t>Good</t>
  </si>
  <si>
    <r>
      <t xml:space="preserve">Score </t>
    </r>
    <r>
      <rPr>
        <sz val="10"/>
        <color theme="1"/>
        <rFont val="Calibri"/>
        <family val="2"/>
      </rPr>
      <t>≥7</t>
    </r>
  </si>
  <si>
    <t>Fair</t>
  </si>
  <si>
    <t>Score 5 - 6</t>
  </si>
  <si>
    <t>Poor</t>
  </si>
  <si>
    <t>Score &lt;5</t>
  </si>
  <si>
    <t>Author</t>
  </si>
  <si>
    <t>Year</t>
  </si>
  <si>
    <t>Adams WG</t>
  </si>
  <si>
    <t>Al-Maani A</t>
  </si>
  <si>
    <t>Band JD</t>
  </si>
  <si>
    <t>Baraboutis IG</t>
  </si>
  <si>
    <t>Barbadoro P</t>
  </si>
  <si>
    <t>Berardi A</t>
  </si>
  <si>
    <t>Boyer KM</t>
  </si>
  <si>
    <t>Cowen J</t>
  </si>
  <si>
    <t>Denton M</t>
  </si>
  <si>
    <t>Elling R</t>
  </si>
  <si>
    <t>Friis-Moller A</t>
  </si>
  <si>
    <t>Jauneikaite E</t>
  </si>
  <si>
    <t>Kim HJ</t>
  </si>
  <si>
    <t>MacFarquhar JK</t>
  </si>
  <si>
    <t>Morinis J</t>
  </si>
  <si>
    <t>Noya FJ</t>
  </si>
  <si>
    <t>Olver WJ</t>
  </si>
  <si>
    <t>Snider C</t>
  </si>
  <si>
    <t>Steere AC</t>
  </si>
  <si>
    <t>Takayanagi T</t>
  </si>
  <si>
    <t>1st Author</t>
  </si>
  <si>
    <t>Cluster id</t>
  </si>
  <si>
    <t>Case id</t>
  </si>
  <si>
    <t>Gestational age (weeks)</t>
  </si>
  <si>
    <t>Sex (M/F/U)</t>
  </si>
  <si>
    <t>Birthweight (g)</t>
  </si>
  <si>
    <t>iGBS onset (days of life)</t>
  </si>
  <si>
    <t>Risk factor(s), e.g. PROM, comorbidity, etc.</t>
  </si>
  <si>
    <t>Intrapartum prophylaxis (yes/no) - timing if 'yes'</t>
  </si>
  <si>
    <t>Neonatal specimen type (blood, CSF, etc.)</t>
  </si>
  <si>
    <t>MLST</t>
  </si>
  <si>
    <t>Mode of infant feeding (breast/formula/mixed)</t>
  </si>
  <si>
    <t>Investigations undertaken (staff/patient screening, environmental swabbing, etc.)</t>
  </si>
  <si>
    <t>Suggested source/transmission route</t>
  </si>
  <si>
    <t>A</t>
  </si>
  <si>
    <t>B</t>
  </si>
  <si>
    <t>C</t>
  </si>
  <si>
    <t>D</t>
  </si>
  <si>
    <t>E</t>
  </si>
  <si>
    <t>Study question</t>
  </si>
  <si>
    <t>Time and place</t>
  </si>
  <si>
    <t>Clinical setting</t>
  </si>
  <si>
    <t>Case definition</t>
  </si>
  <si>
    <t>Case finding</t>
  </si>
  <si>
    <t>Intervals</t>
  </si>
  <si>
    <t>Typing</t>
  </si>
  <si>
    <t>Outcomes</t>
  </si>
  <si>
    <t>Source or route</t>
  </si>
  <si>
    <t>Case characteristics</t>
  </si>
  <si>
    <t>Weems JJ Jr, Jarvis WR, Colman G. A cluster of late onset group B streptococcal infections in low birth weight premature infants: no evidence for horizontal transmission. Pediatr Infect Dis 1986 Nov-Dec;5(6):715-717.</t>
  </si>
  <si>
    <t>Speck WT, Driscol JM, Polin RA, et al: Natural history of neonatal colonization with group B streptococci. Pediatrics 1977;60:356-359.</t>
  </si>
  <si>
    <t>Winterbauer RH, Fortuine R, Eickhoff TC: Unusual occurrence of neonatal meningitis due to group B beta-hemolytic streptococci. Pediatrics 1966;38:661-662.</t>
  </si>
  <si>
    <t>MacKnight JF, Ellis PJ, Jensen KA, et al: Group B streptococci in neonatal deaths. Appl Microbiol 1969;17:926.</t>
  </si>
  <si>
    <t>Al-Maani</t>
  </si>
  <si>
    <t>Band</t>
  </si>
  <si>
    <t>Christensen KK, Christensen P, Hovelius B, Pettersson L, Schale´n C, Thimansson H. Upper respiratory tract spread of group B streptococci type I b in a kindergarten. Scand J Infect Dis 1979;11:129–33.</t>
  </si>
  <si>
    <t>Baraboutis</t>
  </si>
  <si>
    <t>Barbadoro</t>
  </si>
  <si>
    <t>Jiang JH, Chiu NC, Huang FY, Kao HA, Hsu CH, Hung HY, et al. Neonatal sepsis in the neonatal intensive care unit: characteristics of early versus late onset. J Microbiol Immunol Infect 2004;37:301-6.</t>
  </si>
  <si>
    <t>Anthony BF, Okada DM, Hobel CJ: Epidemiology of the group B streptococcus: Maternal and nosocomial sources for infant acquisitions. J Pediatr 95:431-436, 1979</t>
  </si>
  <si>
    <t>Boyer</t>
  </si>
  <si>
    <t>Nagano N, Nagano Y, Toyama M, et al. Nosocomial spread of multidrug-resistant group B streptococci with reduced penicillin susceptibility belonging to clonal complex 1. J Antimicrob Chemother 2012; 67:849–56.</t>
  </si>
  <si>
    <t>Jauneikaite</t>
  </si>
  <si>
    <t>score 1 if exact intervals (or dates) given for each case, 0.5 if partially described, e.g. epidemic curve in units other than days, 0 if 'no' or unclear</t>
  </si>
  <si>
    <t>Nagano</t>
  </si>
  <si>
    <t>Weems</t>
  </si>
  <si>
    <t>Winterbauer</t>
  </si>
  <si>
    <t>&lt;19hrs (mean 2.2hrs, range 0 - 18.5hrs)</t>
  </si>
  <si>
    <t>Jan to Aug 1990</t>
  </si>
  <si>
    <t>USA</t>
  </si>
  <si>
    <t>controls (3:1) matched on bwt, race, matage, dob</t>
  </si>
  <si>
    <t>controls born to GBS colonized mothers</t>
  </si>
  <si>
    <t>13/23 male</t>
  </si>
  <si>
    <t>Outcome</t>
  </si>
  <si>
    <t>2/23 died</t>
  </si>
  <si>
    <t>6/13 serotype III, 4 x Ia/c, 1 x Ia, 1 x Ib, 1 x II</t>
  </si>
  <si>
    <t>Serotypes</t>
  </si>
  <si>
    <t>6/43 serotype III, 11 x Ia/c, 7 x Ia, 3 x Ib, 3 x Ib/c, 4 x II, 2 x Iic, 7 x non-typeable</t>
  </si>
  <si>
    <t>Mode of delivery (vaginal/ caesarean)</t>
  </si>
  <si>
    <t>21/23 +ve blood culture, 2/23 +ve latex + shock</t>
  </si>
  <si>
    <t>Multiple serotypes inconsistent with common source; intrauterine monitors possible mechanism but not supported by stratified analysis</t>
  </si>
  <si>
    <t>Location</t>
  </si>
  <si>
    <t>Kansas, USA</t>
  </si>
  <si>
    <t>Toronto, Canada</t>
  </si>
  <si>
    <t>Setting</t>
  </si>
  <si>
    <t>Background rate</t>
  </si>
  <si>
    <t>1.2 EOS cases per 1,000 live births, 1988-1989</t>
  </si>
  <si>
    <t>Hospital (delivery)</t>
  </si>
  <si>
    <t>1 GBS sepsis case in 2009</t>
  </si>
  <si>
    <t>Hospital (NICU, 38 beds)</t>
  </si>
  <si>
    <t>F</t>
  </si>
  <si>
    <t>7m</t>
  </si>
  <si>
    <t>1m</t>
  </si>
  <si>
    <t>2m</t>
  </si>
  <si>
    <t>Date of admission</t>
  </si>
  <si>
    <t>discharged</t>
  </si>
  <si>
    <t>transferred</t>
  </si>
  <si>
    <t>died</t>
  </si>
  <si>
    <t>Date of outcome</t>
  </si>
  <si>
    <t>placenta</t>
  </si>
  <si>
    <t>ETT/TT</t>
  </si>
  <si>
    <t>Blood</t>
  </si>
  <si>
    <t>Multiple congenital anomalies</t>
  </si>
  <si>
    <t>Severe RDS, GBS Sepsis</t>
  </si>
  <si>
    <t>Hypoglycemia, GBS colonization</t>
  </si>
  <si>
    <t>GBS pneumonia</t>
  </si>
  <si>
    <t>Pneumonia, GBS sepsis and meningitis</t>
  </si>
  <si>
    <t>Isovaleric academia, Necrotizing Enterocolitis, and GBS sepsis</t>
  </si>
  <si>
    <t>GBS sepsis and Meningitis</t>
  </si>
  <si>
    <t>PFGE</t>
  </si>
  <si>
    <t>C, D, F identical</t>
  </si>
  <si>
    <t>E different</t>
  </si>
  <si>
    <t>no isolate saved</t>
  </si>
  <si>
    <t>transferred (neurological sequelae)</t>
  </si>
  <si>
    <t>Shared room with C</t>
  </si>
  <si>
    <t>IUGR, congenital heart disease, shared room with C</t>
  </si>
  <si>
    <t>+ve</t>
  </si>
  <si>
    <t>Mother was antenatal screen GBS +ve</t>
  </si>
  <si>
    <t>40 environmental samples from 10 patient-specific and 10 non-specific sites; monitor above patient D grew GBS (C, D, F identical strain)</t>
  </si>
  <si>
    <t>Indirect transfer of GBS from patient to patient via contaminated hands of health care workers with involvement of a contaminated environmental intermediary</t>
  </si>
  <si>
    <t>The NICU daily and monthly censuses from October 2009 to February 2010 were reviewed as a proxy for workload. Notably, in November 2009 the NICU reached maximum capacity (35 to 36 patients) for 7 days, had an average daily census of 33 patients, and 52 new admissions. This increased to 66 new patients in December. The average daily census fell to 29-30 patients during the months of January and February 2010. When the outbreak was declared over in February, there were no days where the unit had maximum census. Unfortunately, the nurse-patient ratios for the period were not available for review.</t>
  </si>
  <si>
    <t>neck lesion , perineum</t>
  </si>
  <si>
    <t>Blood, CSF</t>
  </si>
  <si>
    <t>Blood +ve, CSF -ve</t>
  </si>
  <si>
    <t>Blood +ve, CSF +ve</t>
  </si>
  <si>
    <t>Date of birth</t>
  </si>
  <si>
    <t>Diarrheoa, fever</t>
  </si>
  <si>
    <t>Irritability, respiratory distress</t>
  </si>
  <si>
    <t>Lethargy</t>
  </si>
  <si>
    <t>Presentation</t>
  </si>
  <si>
    <t>2/4</t>
  </si>
  <si>
    <t>8/10</t>
  </si>
  <si>
    <t>7/9</t>
  </si>
  <si>
    <t>V</t>
  </si>
  <si>
    <t>placenta +ve, blood +ve</t>
  </si>
  <si>
    <t>vagina -ve</t>
  </si>
  <si>
    <t>not done</t>
  </si>
  <si>
    <t>3.8 cases per 1,000 live births</t>
  </si>
  <si>
    <t>Septicaemia at birth, multisystem failure</t>
  </si>
  <si>
    <t>home</t>
  </si>
  <si>
    <t>NICU</t>
  </si>
  <si>
    <t>Between birth and onset</t>
  </si>
  <si>
    <t>serotype III</t>
  </si>
  <si>
    <t>Phage type</t>
  </si>
  <si>
    <t>unavailable</t>
  </si>
  <si>
    <t>27/31</t>
  </si>
  <si>
    <t>Antibiotic susceptibility</t>
  </si>
  <si>
    <t>similar</t>
  </si>
  <si>
    <t>Likely postnatal transmission in the nursery - during period of higher-than-usual patient-nurse ratio - overlapping admission - possible EOS index case</t>
  </si>
  <si>
    <t>Subsequent prospective study demonstrated nosocomial transmission of GBS colonisation</t>
  </si>
  <si>
    <t>Community hospital (2 x 12-bed full-term units, 1 x 9-bed NICU, 1 isolation room)</t>
  </si>
  <si>
    <t>Athens, Greece</t>
  </si>
  <si>
    <t>New-onset febrile illness with sepsis</t>
  </si>
  <si>
    <t>End-stage renal disease due to diabetes mellitus type II</t>
  </si>
  <si>
    <t>End-stage renal disease due to amyloidosis</t>
  </si>
  <si>
    <t>M</t>
  </si>
  <si>
    <t>Haemodialysis unit (16 beds)</t>
  </si>
  <si>
    <t>identical</t>
  </si>
  <si>
    <t>A (index)</t>
  </si>
  <si>
    <t>C (index)</t>
  </si>
  <si>
    <t>The infection in patient A had arisen two to three days before, explaining his difficulties with his last two HD sessions. The primary responsibility of nurse A for both patients, in conjunction with conditions of emergency patient care during the last two HD sessions and localized patient and caregiver crowding most likely led to one or more episodes of breaching in aseptic technique practices during CVHDC care of patients A and B, which resulted in bacteremia and sepsis in patient B after only a few hours.</t>
  </si>
  <si>
    <t>We speculate that the GBS strain was transmitted from one patient to the other through the hands of medical personnel (central venous HD catheter intermediary)</t>
  </si>
  <si>
    <t>Ancona, Italy</t>
  </si>
  <si>
    <t>1 (index)</t>
  </si>
  <si>
    <t>vaginal -ve, rectal -ve</t>
  </si>
  <si>
    <t>yes</t>
  </si>
  <si>
    <t>&lt;30</t>
  </si>
  <si>
    <r>
      <t xml:space="preserve">9/23 </t>
    </r>
    <r>
      <rPr>
        <sz val="10"/>
        <color theme="1"/>
        <rFont val="Calibri"/>
        <family val="2"/>
        <scheme val="minor"/>
      </rPr>
      <t>≤2500g</t>
    </r>
  </si>
  <si>
    <r>
      <t xml:space="preserve">16/69 </t>
    </r>
    <r>
      <rPr>
        <sz val="10"/>
        <color theme="1"/>
        <rFont val="Calibri"/>
        <family val="2"/>
        <scheme val="minor"/>
      </rPr>
      <t>≤36</t>
    </r>
  </si>
  <si>
    <r>
      <t xml:space="preserve">22/69 </t>
    </r>
    <r>
      <rPr>
        <sz val="10"/>
        <color theme="1"/>
        <rFont val="Calibri"/>
        <family val="2"/>
        <scheme val="minor"/>
      </rPr>
      <t>≤2500g</t>
    </r>
  </si>
  <si>
    <r>
      <t xml:space="preserve">8/46 </t>
    </r>
    <r>
      <rPr>
        <sz val="10"/>
        <color theme="1"/>
        <rFont val="Calibri"/>
        <family val="2"/>
        <scheme val="minor"/>
      </rPr>
      <t>≤36</t>
    </r>
  </si>
  <si>
    <r>
      <t xml:space="preserve">6/46 </t>
    </r>
    <r>
      <rPr>
        <sz val="10"/>
        <color theme="1"/>
        <rFont val="Calibri"/>
        <family val="2"/>
        <scheme val="minor"/>
      </rPr>
      <t>≤2500g</t>
    </r>
  </si>
  <si>
    <r>
      <t xml:space="preserve">5/23 </t>
    </r>
    <r>
      <rPr>
        <sz val="10"/>
        <color theme="1"/>
        <rFont val="Calibri"/>
        <family val="2"/>
        <scheme val="minor"/>
      </rPr>
      <t>≤36wks</t>
    </r>
  </si>
  <si>
    <t>same as 2</t>
  </si>
  <si>
    <t>same as 1</t>
  </si>
  <si>
    <t>similar to 1 and 2</t>
  </si>
  <si>
    <t>same</t>
  </si>
  <si>
    <t>baby</t>
  </si>
  <si>
    <t>Modena, Italy</t>
  </si>
  <si>
    <t>NICU (20 beds, 6 rooms)</t>
  </si>
  <si>
    <t>COL</t>
  </si>
  <si>
    <t>5 (index)</t>
  </si>
  <si>
    <t>6 (index)</t>
  </si>
  <si>
    <t>yes (&gt;4hrs)</t>
  </si>
  <si>
    <t>no</t>
  </si>
  <si>
    <t>yes (&lt;4hrs)</t>
  </si>
  <si>
    <t>RDS (suspected EOS w. sterile cultures)</t>
  </si>
  <si>
    <t>Sepsis</t>
  </si>
  <si>
    <t>Sepsis, meningitis</t>
  </si>
  <si>
    <t>PDA</t>
  </si>
  <si>
    <t>RDS, Sepsis</t>
  </si>
  <si>
    <t>ST17</t>
  </si>
  <si>
    <t>chorioamnionitis, patent ductus arteriosus, mechanical ventilation</t>
  </si>
  <si>
    <t>PDA, mechanical ventilation</t>
  </si>
  <si>
    <r>
      <t xml:space="preserve">PDA, mechanical ventilation, late-onset </t>
    </r>
    <r>
      <rPr>
        <i/>
        <sz val="10"/>
        <color theme="1"/>
        <rFont val="Calibri"/>
        <family val="2"/>
        <scheme val="minor"/>
      </rPr>
      <t>Enterobacter cloacae</t>
    </r>
    <r>
      <rPr>
        <sz val="10"/>
        <color theme="1"/>
        <rFont val="Calibri"/>
        <family val="2"/>
        <scheme val="minor"/>
      </rPr>
      <t xml:space="preserve"> sepsis</t>
    </r>
  </si>
  <si>
    <t>PDA, intraventricular hemorrhage, mechanical ventilation</t>
  </si>
  <si>
    <t>severe IUGR, bronchopulmonary dysplasia, retinopathy of prematurity, mechanical ventilation</t>
  </si>
  <si>
    <t>vaginorectal +ve</t>
  </si>
  <si>
    <t>vaginorectal -ve</t>
  </si>
  <si>
    <t>PCR/WGS</t>
  </si>
  <si>
    <t>same as 5 &amp; 6</t>
  </si>
  <si>
    <t>Mother had two episodes of mastitis, one with high GBS milk inoculum</t>
  </si>
  <si>
    <t>Mother asymptomatic but GBS cultured intermittently from milk at low inoculum</t>
  </si>
  <si>
    <t>expressed or donor</t>
  </si>
  <si>
    <t>Chicago, USA</t>
  </si>
  <si>
    <t>Special care nursery (18 intermediate care + 10 intensive care)</t>
  </si>
  <si>
    <t>7/11/12</t>
  </si>
  <si>
    <t>Mother -ve throat/vagina/rectum swab after infant case as part of GBS carriage survey of mothers, infants and staff (7th December)</t>
  </si>
  <si>
    <t>34% of personnel were colonised but none had same strain/phage type. Five colonised infants had identical strain, suggesting infant-to-infant transmission.</t>
  </si>
  <si>
    <t>not banked milk</t>
  </si>
  <si>
    <t>prem</t>
  </si>
  <si>
    <t>London, UK</t>
  </si>
  <si>
    <t>Northwick Park Hospital</t>
  </si>
  <si>
    <t>immediate</t>
  </si>
  <si>
    <t>12h</t>
  </si>
  <si>
    <t>3h</t>
  </si>
  <si>
    <t>4h</t>
  </si>
  <si>
    <t>APGAR score at 1/5/10min</t>
  </si>
  <si>
    <t>9/10/10</t>
  </si>
  <si>
    <t>6/6</t>
  </si>
  <si>
    <t>1/4/5</t>
  </si>
  <si>
    <t>8/9/10</t>
  </si>
  <si>
    <t>tachypnoea, recession, grunting, fever</t>
  </si>
  <si>
    <t>tachypnoea, pallor, cyanosis, peripheral shutdown</t>
  </si>
  <si>
    <t>tachypnoea, recession</t>
  </si>
  <si>
    <t>tachypnoea</t>
  </si>
  <si>
    <t>tachypnoea, recession, grunting, pallor</t>
  </si>
  <si>
    <t>tachypnoea, pallor, duskiness</t>
  </si>
  <si>
    <t>ROM 15.5hrs</t>
  </si>
  <si>
    <t>ROM 3.75hrs</t>
  </si>
  <si>
    <t>ROM 14hrs</t>
  </si>
  <si>
    <t>ROM 16hrs</t>
  </si>
  <si>
    <t>died @ 9hrs</t>
  </si>
  <si>
    <t>died @ 10hrs</t>
  </si>
  <si>
    <t>ROM 2-6hrs</t>
  </si>
  <si>
    <t>ROM 24hrs</t>
  </si>
  <si>
    <t>ROM &gt;24hrs</t>
  </si>
  <si>
    <t>Premature labour, ROM 24-30hrs, GBS septicaemia post-delivery</t>
  </si>
  <si>
    <t>Maternal GBS test result (+ve/-ve/not tested)</t>
  </si>
  <si>
    <t>HVS +ve</t>
  </si>
  <si>
    <t>ROM 8d w. cephalosporin</t>
  </si>
  <si>
    <t>ROM 6.75hrs, GBS-infected episiotomy</t>
  </si>
  <si>
    <t>Leeds, UK</t>
  </si>
  <si>
    <t>Oncology unit (34 beds)</t>
  </si>
  <si>
    <t>Interval between consecutive cases (days) or rate</t>
  </si>
  <si>
    <t>serotype 1a</t>
  </si>
  <si>
    <t>yes (antenatal)</t>
  </si>
  <si>
    <t>breast</t>
  </si>
  <si>
    <t>irritability, paleness, respiratory failure requiring mechanical ventilation</t>
  </si>
  <si>
    <t>blood +ve, CSF +ve</t>
  </si>
  <si>
    <t>blood +ve, CSF -ve</t>
  </si>
  <si>
    <t>blood -ve</t>
  </si>
  <si>
    <t>Repeated culturing of breast milk samples expressed by different electronic pumps never grew GBS or any other potentially pathogenic bacteria. However, the GBS-specific CYLB gene was detected by real-time PCR in independent milk samples from both breasts. Rectovaginal sampling from the mother was repeated during the first LOS episode and was positive for GBS.</t>
  </si>
  <si>
    <t>Breast milk (GBS DNA was found in the breast milk, even though cultures remained sterile). The transmission of GBS via contaminated hands appears to be unlikely in our cases, because the mother strictly adhered to hygiene procedures, including alcoholic disinfection of hands and breasts before breastfeeding or using the breast pump.</t>
  </si>
  <si>
    <t>antenatal vagina -ve, antenatal urine -ve, postnatal rectovaginal +ve</t>
  </si>
  <si>
    <t>Twins or triplets</t>
  </si>
  <si>
    <t>Freiburg, Germany</t>
  </si>
  <si>
    <t>ROM 24hrs, IRAK4 deficiency (primary immunodeficiency syndrome which affects Toll-like receptor signaling)</t>
  </si>
  <si>
    <t>Copenhagen, Denmark</t>
  </si>
  <si>
    <t>blood +ve</t>
  </si>
  <si>
    <t>None known</t>
  </si>
  <si>
    <t>Same bay as case #1, no overlap</t>
  </si>
  <si>
    <t>Adjacent to case #4</t>
  </si>
  <si>
    <t>Adjacent to case #3</t>
  </si>
  <si>
    <t>Breech twin transfusion syndrome</t>
  </si>
  <si>
    <t>Placenta previa; antepartum haemorrhage</t>
  </si>
  <si>
    <r>
      <t xml:space="preserve">Breech; </t>
    </r>
    <r>
      <rPr>
        <i/>
        <sz val="10"/>
        <color theme="1"/>
        <rFont val="Calibri"/>
        <family val="2"/>
        <scheme val="minor"/>
      </rPr>
      <t>Candida</t>
    </r>
    <r>
      <rPr>
        <sz val="10"/>
        <color theme="1"/>
        <rFont val="Calibri"/>
        <family val="2"/>
        <scheme val="minor"/>
      </rPr>
      <t xml:space="preserve"> chorioamnionitis</t>
    </r>
  </si>
  <si>
    <t>Severe IUGR</t>
  </si>
  <si>
    <t>died @ 24hrs</t>
  </si>
  <si>
    <t>serotype V</t>
  </si>
  <si>
    <t>ST1</t>
  </si>
  <si>
    <t>1 SNP difference</t>
  </si>
  <si>
    <t>0 SNP difference</t>
  </si>
  <si>
    <t>ST139</t>
  </si>
  <si>
    <t>2-5 SNP difference</t>
  </si>
  <si>
    <t>nasal swab +ve</t>
  </si>
  <si>
    <t>rectal swab +ve</t>
  </si>
  <si>
    <t>ST23</t>
  </si>
  <si>
    <t>1-2 SNP difference</t>
  </si>
  <si>
    <t>Ansan City, South Korea</t>
  </si>
  <si>
    <t>Korea University Medical Center, Ansan Hospital</t>
  </si>
  <si>
    <t>Uncomplicated pregnancy; ROM &lt;12hrs; healthy at discharge from regional maternity hospital (3-6 days after birth); no overlap in newborn nursery</t>
  </si>
  <si>
    <t>8/9</t>
  </si>
  <si>
    <t>9/9</t>
  </si>
  <si>
    <t>9/10</t>
  </si>
  <si>
    <t>Breast</t>
  </si>
  <si>
    <t>Formula</t>
  </si>
  <si>
    <t>fever, lethargy, poor feeding behavior</t>
  </si>
  <si>
    <t>Date or day of +ve culture or onset</t>
  </si>
  <si>
    <t xml:space="preserve"> Jun-Aug 1990 incidence = 14 per 1,000 live births (attack rate 19.4 per 1,000 live births (15/788))</t>
  </si>
  <si>
    <t>Incidence or attack rate during outbreak</t>
  </si>
  <si>
    <t>Include (0=no, 1=index, 2=EOS, 3=LOS)</t>
  </si>
  <si>
    <t>Vaginal swab -ve 1 month post-delivery; no clinical evidence of mastitis</t>
  </si>
  <si>
    <t>Streptococcus agalactiae/</t>
  </si>
  <si>
    <t>Group B Strep*.tw.</t>
  </si>
  <si>
    <t>GBS.tw.</t>
  </si>
  <si>
    <t>1 or 2 or 3</t>
  </si>
  <si>
    <t>exp Hospitals/</t>
  </si>
  <si>
    <t>exp health facilities/ or intensive care units, neonatal/</t>
  </si>
  <si>
    <t>exp Nurseries, Hospital/</t>
  </si>
  <si>
    <t>NICU.tw.</t>
  </si>
  <si>
    <t>SCBU.tw.</t>
  </si>
  <si>
    <t>Neonatal intensive care unit.tw.</t>
  </si>
  <si>
    <t>Special care nursery.tw.</t>
  </si>
  <si>
    <t>Special care baby unit.tw.</t>
  </si>
  <si>
    <t>maternity.tw.</t>
  </si>
  <si>
    <t>5 or 6 or 7 or 8 or 9 or 10 or 11 or 12 or 13</t>
  </si>
  <si>
    <t>exp Disease Outbreaks/</t>
  </si>
  <si>
    <t>exp DISEASE TRANSMISSION, INFECTIOUS/</t>
  </si>
  <si>
    <t>outbreak*.tw.</t>
  </si>
  <si>
    <t>Cluster*.tw.</t>
  </si>
  <si>
    <t>Nosocomial.tw.</t>
  </si>
  <si>
    <t>Acquisition.tw.</t>
  </si>
  <si>
    <t>multiple.tw.</t>
  </si>
  <si>
    <t>Epidemic/</t>
  </si>
  <si>
    <t>cross infection/#</t>
  </si>
  <si>
    <t>15 or 16 or 17 or 18 or 19 or 20 or 21 or 22 or 23</t>
  </si>
  <si>
    <t>4 and 14 and 24</t>
  </si>
  <si>
    <t>Reviewer 1</t>
  </si>
  <si>
    <t>Reviewer 2</t>
  </si>
  <si>
    <t>Reviewer scores</t>
  </si>
  <si>
    <t>Average score</t>
  </si>
  <si>
    <t>Quality rating</t>
  </si>
  <si>
    <t>Tennessee, USA</t>
  </si>
  <si>
    <t>not tested</t>
  </si>
  <si>
    <t>-ve</t>
  </si>
  <si>
    <t>post-CS prophylaxis</t>
  </si>
  <si>
    <t>2hrs pre-delivery</t>
  </si>
  <si>
    <t>3hrs pre-delivery</t>
  </si>
  <si>
    <t>none administered</t>
  </si>
  <si>
    <t>serotype II</t>
  </si>
  <si>
    <t>not performed</t>
  </si>
  <si>
    <t>ST23 (single locus variant)</t>
  </si>
  <si>
    <t>1 (sibling healthy)</t>
  </si>
  <si>
    <t>Admitted to NICU same day as case 1 and in adjacent cot for first 26 days of life</t>
  </si>
  <si>
    <t>Uncomplicated pregnancy; placental abruption; fetal distress; no history of GBS in previous pregnancies</t>
  </si>
  <si>
    <t>unknown</t>
  </si>
  <si>
    <t>blood +ve, CSF -ve (recurrent post 14d ampicillin due to liver abscess)</t>
  </si>
  <si>
    <t>blood +ve (recurrent post 14d ampicillin at 6wks and 9wks)</t>
  </si>
  <si>
    <t>Uncomplicated IVF twin pregnancy</t>
  </si>
  <si>
    <t>Uncomplicated pregnancy; placental abruption; no history of GBS in previous pregnancies</t>
  </si>
  <si>
    <t>Fresh and frozen expressed milk GBS +ve; no clinical evidence of mastitis</t>
  </si>
  <si>
    <t>Vertical via milk</t>
  </si>
  <si>
    <t>Horizontal via hands of shared HCW</t>
  </si>
  <si>
    <t>Horizontal via HCW or equipment</t>
  </si>
  <si>
    <t>In different area of NICU</t>
  </si>
  <si>
    <t>blood -ve, CSF +ve</t>
  </si>
  <si>
    <t>blood +ve, CSF +ve, trachea +ve</t>
  </si>
  <si>
    <t>blood +ve, trachea +ve</t>
  </si>
  <si>
    <t>Sepsis/dactylitis</t>
  </si>
  <si>
    <t>Meningitis/endocarditis</t>
  </si>
  <si>
    <t>Meningitis</t>
  </si>
  <si>
    <t>Amnionitis</t>
  </si>
  <si>
    <t>peripartum cervix -ve placenta -ve</t>
  </si>
  <si>
    <t>Texas, USA</t>
  </si>
  <si>
    <t>Ontario, Canada</t>
  </si>
  <si>
    <t>NICU (90 beds)</t>
  </si>
  <si>
    <t>NICU (22 beds)</t>
  </si>
  <si>
    <t>other nursery</t>
  </si>
  <si>
    <t>Staff swabbed, 26/66 GBS +ve, 7% serotype Ib/c</t>
  </si>
  <si>
    <t>Nottingham, UK</t>
  </si>
  <si>
    <t>HVS -ve</t>
  </si>
  <si>
    <t>Breast (expressed)</t>
  </si>
  <si>
    <t>blood +ve, CSF -ve (recurrent post 7d benzylpenicillin and gentamicin at 63d)</t>
  </si>
  <si>
    <t>Expressed milk GBS +ve; no clinical evidence of mastitis</t>
  </si>
  <si>
    <t>Georgia, USA</t>
  </si>
  <si>
    <t>NICU (18 beds)</t>
  </si>
  <si>
    <t>Arkansas, USA</t>
  </si>
  <si>
    <t>Community hospital</t>
  </si>
  <si>
    <t>term</t>
  </si>
  <si>
    <t>3500+</t>
  </si>
  <si>
    <t>8</t>
  </si>
  <si>
    <t>ROM &lt;24hrs</t>
  </si>
  <si>
    <t>CSF +ve</t>
  </si>
  <si>
    <t>2 discharged, 1 died</t>
  </si>
  <si>
    <t>Of 81 infants born at same hospital in March, 64 provided samples of which 23 (36%) were GBS +ve (20 serotype III). 41% (11/27) of HCW who had direct contact with cases were GBS +ve</t>
  </si>
  <si>
    <t>?</t>
  </si>
  <si>
    <t>Nagasaki, Japan</t>
  </si>
  <si>
    <t>Nagasaki Chuo National Hospital</t>
  </si>
  <si>
    <t>Severe apnoea, respiratory distress</t>
  </si>
  <si>
    <t>Lethargy, pallor, vomiting, poor activity</t>
  </si>
  <si>
    <t>Apnoea</t>
  </si>
  <si>
    <t>(4-1)</t>
  </si>
  <si>
    <t>(2-1)</t>
  </si>
  <si>
    <t>Hydrocephalus</t>
  </si>
  <si>
    <t>Cerebral infarction</t>
  </si>
  <si>
    <t>Multiple aneurysm</t>
  </si>
  <si>
    <t>Pancreatic cancer</t>
  </si>
  <si>
    <t>Acute pneumonia</t>
  </si>
  <si>
    <t>Brain stem infarction</t>
  </si>
  <si>
    <t>Cerebral infarction sequelae</t>
  </si>
  <si>
    <t>Tokyo, Japan</t>
  </si>
  <si>
    <t>General hospital</t>
  </si>
  <si>
    <t>Pulsotype I</t>
  </si>
  <si>
    <t>Pulsotype II</t>
  </si>
  <si>
    <t>Pulsotype III</t>
  </si>
  <si>
    <t>22d (mean), range 10-43d</t>
  </si>
  <si>
    <t>1116g (mean), range 836-1530g</t>
  </si>
  <si>
    <t>11wks in 1984</t>
  </si>
  <si>
    <t>None identified</t>
  </si>
  <si>
    <t>All survived</t>
  </si>
  <si>
    <t>Isolates from 4/7 were serotyped, of which 3/4 were serotype III</t>
  </si>
  <si>
    <t>The 3 serotype III cases occurred in a 14-day period, and all had been in same NICU room before onset. 6/54 staff GBS +ve (perineum swab), 3/6 serotype III</t>
  </si>
  <si>
    <t>Different</t>
  </si>
  <si>
    <t>Horizontal transmission discounted despite close proximity and shared HCW during period of crowding and high patient-to-nurse ratio, because of differences in phage lysis patterns.</t>
  </si>
  <si>
    <t>Alaska, USA</t>
  </si>
  <si>
    <t>Hospital (65 beds)</t>
  </si>
  <si>
    <t>Died</t>
  </si>
  <si>
    <t>nursery</t>
  </si>
  <si>
    <t>Discharged</t>
  </si>
  <si>
    <r>
      <t xml:space="preserve">Rheumatic heart disease and congestive heart failure during pregnancy. Antepartum bacteriuria but no culture obtained. No evidence of chorioamnionitis, vaginal infection or endometritis. Postpartum vaginal swab only </t>
    </r>
    <r>
      <rPr>
        <i/>
        <sz val="10"/>
        <color theme="1"/>
        <rFont val="Calibri"/>
        <family val="2"/>
        <scheme val="minor"/>
      </rPr>
      <t xml:space="preserve">E. coli </t>
    </r>
    <r>
      <rPr>
        <sz val="10"/>
        <color theme="1"/>
        <rFont val="Calibri"/>
        <family val="2"/>
        <scheme val="minor"/>
      </rPr>
      <t>+ve</t>
    </r>
  </si>
  <si>
    <t>No evidence of chorioamnionitis, vaginal infection or endometritis.</t>
  </si>
  <si>
    <t>Horizontal via shared HCW (same physician and nurse cared for both cases).</t>
  </si>
  <si>
    <t>Direct (infant-to-infant) transmission discounted despite proximity on ward because of prompt isolation of index case and the two infants overlapped in maternity unit by only 1 hour and were never simultaneously in the same nursery.</t>
  </si>
  <si>
    <t>Beattie LM, Barclay AR, Simpson JH. A systematic review of the evidence for the transmission of infection from breast milk to preterm infants. Journal of Pediatric Gastroenterology and Nutrition. 2010;50(SUPPL. 2):E216-E7.</t>
  </si>
  <si>
    <t>Valkenburg-van den Berg AW, Sprij AJ, Dekker FW, Dörr PJ, Kanhai HH. Association between colonization with Group B Streptococcus and preterm delivery:a systematic review. Acta Obstet Gynecol Scand. 2009;88(9):958-67. doi:10.1080/00016340903176800. Review. PubMed PMID: 19657755.</t>
  </si>
  <si>
    <t>Turrentine MA, Colicchia LC, Hirsch E, Cheng PJ, Tam T, Ramsey PS, Page-Ramsey SM. Efficiency of Screening for the Recurrence of Antenatal Group B Streptococcus Colonization in a Subsequent Pregnancy: A Systematic Review and Meta-analysis with Independent Patient Data. Am J Perinatol. 2016 Apr;33(5):510-7. doi:10.1055/s-0035-1569988. Epub 2015 Dec 18. Review. PubMed PMID: 26683604.</t>
  </si>
  <si>
    <t>Shelburne SA 3rd, Tarrand J, Rolston KV. Review of streptococcal bloodstream infections at a comprehensive cancer care center, 2000-2011. J Infect. 2013 Feb;66(2):136-46. doi: 10.1016/j.jinf.2012.11.007. Epub 2012 Nov 23. PubMed PMID:23182968.</t>
  </si>
  <si>
    <t>Russell NJ, Seale AC, O'Sullivan C, Le Doare K, Heath PT, Lawn JE, Bartlett L, Cutland C, Gravett M, Ip M, Madhi SA, Rubens CE, Saha SK, Schrag S, Sobanjo-Ter Meulen A, Vekemans J, Baker CJ. Risk of Early-Onset Neonatal Group B Streptococcal Disease With Maternal Colonization Worldwide: Systematic Review and Meta-analyses. Clin Infect Dis. 2017 Nov 6;65(suppl_2):S152-S159. doi:10.1093/cid/cix655. Review. PubMed PMID: 29117325; PubMed Central PMCID:PMC5850448.</t>
  </si>
  <si>
    <t>Cools P, van de Wijgert JHHM, Jespers V, Crucitti T, Sanders EJ, Verstraelen H, Vaneechoutte M. Role of HIV exposure and infection in relation to neonatal GBS disease and rectovaginal GBS carriage: a systematic review and meta-analysis. Sci Rep. 2017 Oct 23;7(1):13820. doi: 10.1038/s41598-017-13218-1. PubMed PMID:29062060; PubMed Central PMCID: PMC5653843.</t>
  </si>
  <si>
    <t>Backward and forward citation searches of 6 systematic reviews identified in the database searches were conducted using Scopus.</t>
  </si>
  <si>
    <t>Backward citation is searching for the titles of identified relevant papers and downloading the reference lists  and forward citation is searching for the titles identified and downloading papers that cited the relevant papers</t>
  </si>
  <si>
    <t>Eight studies were identified through searching bibliographies:</t>
  </si>
  <si>
    <t>same as 3</t>
  </si>
  <si>
    <t>EOD</t>
  </si>
  <si>
    <t>EOD/LOD or colonized only (COL)</t>
  </si>
  <si>
    <t>LOD</t>
  </si>
  <si>
    <t>3 EOD, 7 LOD</t>
  </si>
  <si>
    <t>Age (years)</t>
  </si>
  <si>
    <t>Reason for admission and/or comorbidity</t>
  </si>
  <si>
    <t>5 identical strain colonized infants included 3 triplets who were transferred into the unit 4 days prior to onset of GBS in index cases. Their mother had received ampicillin for postpartum fever at another hospital.</t>
  </si>
  <si>
    <t>Period</t>
  </si>
  <si>
    <t>Cases</t>
  </si>
  <si>
    <t>Horizontal via proximity and shared HCW (including colonized nurses) during period of crowding, high patient-to-nurse ratio and shifts at or above capacity</t>
  </si>
  <si>
    <t>Pneumonia</t>
  </si>
  <si>
    <t>Tonsillar carcinoma; heavy smoker; alcohol abuse</t>
  </si>
  <si>
    <t>Floor of mouth carcinoma; heavy smoker; alcohol abuse; diabetic</t>
  </si>
  <si>
    <t>Thyroid carcinoma; heavy smoker; alcohol abuse</t>
  </si>
  <si>
    <t>Squamos cell tongue carcinoma; heavy smoker; alcohol abuse</t>
  </si>
  <si>
    <t>Right bronchus metastatic carcinoma; smoker</t>
  </si>
  <si>
    <t>Rectal and bladder carcinoma</t>
  </si>
  <si>
    <t>Thoracic spinal metastases secondary to bronchial carcinoma; heavy smoker</t>
  </si>
  <si>
    <t>Penile carcinoma.</t>
  </si>
  <si>
    <t>Specimen</t>
  </si>
  <si>
    <t>tracheal aspirate</t>
  </si>
  <si>
    <t>pharyngeal swab</t>
  </si>
  <si>
    <t>pus from SSI</t>
  </si>
  <si>
    <t>blood</t>
  </si>
  <si>
    <t>sputum</t>
  </si>
  <si>
    <t>(4-2)</t>
  </si>
  <si>
    <t>-</t>
  </si>
  <si>
    <t>(2-2)</t>
  </si>
  <si>
    <t>Date or day of admission</t>
  </si>
  <si>
    <t>not GBS</t>
  </si>
  <si>
    <t>Denton</t>
  </si>
  <si>
    <t>Interval between consecutive cases (days)</t>
  </si>
  <si>
    <t>serotype VI</t>
  </si>
  <si>
    <t>Ward A</t>
  </si>
  <si>
    <t>Ward B</t>
  </si>
  <si>
    <t>Ward C</t>
  </si>
  <si>
    <t>reduced penicillin susceptibility</t>
  </si>
  <si>
    <t>erythromycin resistant</t>
  </si>
  <si>
    <t>Case 1 probable index case</t>
  </si>
  <si>
    <t>The 3 infants with indistinguishable isolates were clustered temporally and shared common health care workers in a setting with suboptimal infection control practices (deficient patient spacing, inadequate hand hygiene, and insufficient disinfection of respiratory equipment within the physical unit) suggesting that transmission might have occurred in the NICU among these infants.</t>
  </si>
  <si>
    <t>rectal, nasal and tracheal swabs</t>
  </si>
  <si>
    <t>nasal swab and pharyngeal suction</t>
  </si>
  <si>
    <t>rectal, tracheal, umbilical and ear swabs</t>
  </si>
  <si>
    <t>blood +ve; ear and umbilical swabs</t>
  </si>
  <si>
    <t>lbw</t>
  </si>
  <si>
    <t>6 (recurrent)</t>
  </si>
  <si>
    <t>&lt;3</t>
  </si>
  <si>
    <t>9/23 labour &gt;12hrs, 15/23 ROM &gt; 12hrs, 18/23 scalp electrode, 18/23 IUPC, 16/23 ≥5 exams post-ROM, median ROM duration 21hrs (range 1-32hrs), 5/23 chorioamnionitis, 5/23 history of spontaneous abortion</t>
  </si>
  <si>
    <t>21/69 labour &gt;12hrs, 13/69 ROM &gt; 12hrs, 40/69 scalp electrode, 31/69 IUPC, 20/69 ≥5 exams post-ROM, median ROM duration 2hrs (range 0-60hrs), 3/69 chorioamnionitis, 5/69 history of spontaneous abortion</t>
  </si>
  <si>
    <t>10/46 labour &gt;12hrs, 10/46 ROM &gt; 12hrs, 31/46 scalp electrode, 23/46 IUPC, 15/46 ≥5 exams post-ROM, median ROM duration 3hrs (range 0-171hrs), 5/46 chorioamnionitis</t>
  </si>
  <si>
    <t>Holter JC</t>
  </si>
  <si>
    <t>Aberg E</t>
  </si>
  <si>
    <t>Stockholm, Sweden</t>
  </si>
  <si>
    <t>Level 2 NICU</t>
  </si>
  <si>
    <t>&lt;2000</t>
  </si>
  <si>
    <t>serotype Ia</t>
  </si>
  <si>
    <t>successful</t>
  </si>
  <si>
    <t>NICU environment cultures revealed GBS reservoirs on surfaces near sick and colonised patients. We identified workflows and guidelines that could increase the risks of nosocomial infections.</t>
  </si>
  <si>
    <t>Bacterial surveillance was performed weekly in all admitted patients by culturing anterior nares, throats and perineums. Environmental cultures were taken over the course of one day from 250 locations, four weeks after the index case.</t>
  </si>
  <si>
    <t>Three of the five infected infants had been cared for in the same four-bed emergency room before they developed septicaemia, one of the five infected infants was in an adjacent family room and last infected infant had been cared for by staff who also cared for infants in the four-bed emergency room that housed three infected infants.</t>
  </si>
  <si>
    <t xml:space="preserve">Maternal cultures from breast milk and vaginal secretions were not taken consistently and only two of the cultures that were taken from 10 mothers were
found to be GBS positive. One isolate, but not from the index mother, was GBS serotype Ia. </t>
  </si>
  <si>
    <t>Oslo, Norway</t>
  </si>
  <si>
    <t>serotype Ib</t>
  </si>
  <si>
    <t>ST12</t>
  </si>
  <si>
    <t>survived</t>
  </si>
  <si>
    <t>bca+, bac+</t>
  </si>
  <si>
    <t>Through screening of throat, umbilical cord and perineum of 28 neonates in our NICU 6 additional neonates were found to be colonized with GBS ST12, but did not develop infection.</t>
  </si>
  <si>
    <t>Reported from a neighbouring hospital that had received a neonate colonized with GBS ST12 from our NICU. The neonate that developed sepsis had not shared room with the colonized neonate</t>
  </si>
  <si>
    <t>Further investigations are ongoing</t>
  </si>
  <si>
    <t>died 13/01/2018 from serotype Ia ST144 GBS</t>
  </si>
  <si>
    <t>serotype Ib/c</t>
  </si>
  <si>
    <t>Int_inc_COL</t>
  </si>
  <si>
    <t>1.      Healthcare-Associated Infection and Antimicrobial Resistance (HCAI &amp; AMR) Division, National Infection Service, Public Health England, London, UK</t>
  </si>
  <si>
    <t>2.      Department of Infectious Disease Epidemiology, School of Public Health, Imperial College, London, UK</t>
  </si>
  <si>
    <t>3.      NIHR Health Protection Research Unit in Healthcare-Associated Infections and Antimicrobial Resistance, Imperial College, London, UK</t>
  </si>
  <si>
    <t>4.      Paediatric Infectious Diseases Research Group, St George’s University of London, London, UK</t>
  </si>
  <si>
    <r>
      <t xml:space="preserve">Hospital clusters of </t>
    </r>
    <r>
      <rPr>
        <b/>
        <i/>
        <sz val="12"/>
        <color theme="1"/>
        <rFont val="Calibri"/>
        <family val="2"/>
        <scheme val="minor"/>
      </rPr>
      <t>Streptococcus agalactiae</t>
    </r>
    <r>
      <rPr>
        <b/>
        <sz val="12"/>
        <color theme="1"/>
        <rFont val="Calibri"/>
        <family val="2"/>
        <scheme val="minor"/>
      </rPr>
      <t xml:space="preserve"> (group B Streptococcus): a systematic review</t>
    </r>
  </si>
  <si>
    <t>5.      MRC/Uganda Virus Research Institute (UVRI) and London School of Hygiene and Tropical Medicine Uganda Research Unit, Entebbe, Uganda</t>
  </si>
  <si>
    <t>6.      Department of Infectious Diseases, Istituto Superiore di Sanità, Rome, Italy</t>
  </si>
  <si>
    <t>7.      University of Modena and Reggio Emilia, Modena, Italy</t>
  </si>
  <si>
    <t>8.      MRC Centre for Molecular Bacteriology &amp; Infection, Imperial College, London, UK</t>
  </si>
  <si>
    <r>
      <t>Simon M Collin,</t>
    </r>
    <r>
      <rPr>
        <vertAlign val="superscript"/>
        <sz val="10"/>
        <color theme="1"/>
        <rFont val="Calibri"/>
        <family val="2"/>
        <scheme val="minor"/>
      </rPr>
      <t>1</t>
    </r>
    <r>
      <rPr>
        <sz val="10"/>
        <color theme="1"/>
        <rFont val="Calibri"/>
        <family val="2"/>
        <scheme val="minor"/>
      </rPr>
      <t xml:space="preserve"> Peter Lamb,</t>
    </r>
    <r>
      <rPr>
        <vertAlign val="superscript"/>
        <sz val="10"/>
        <color theme="1"/>
        <rFont val="Calibri"/>
        <family val="2"/>
        <scheme val="minor"/>
      </rPr>
      <t>1</t>
    </r>
    <r>
      <rPr>
        <sz val="10"/>
        <color theme="1"/>
        <rFont val="Calibri"/>
        <family val="2"/>
        <scheme val="minor"/>
      </rPr>
      <t xml:space="preserve"> Elita Jauneikaite,</t>
    </r>
    <r>
      <rPr>
        <vertAlign val="superscript"/>
        <sz val="10"/>
        <color theme="1"/>
        <rFont val="Calibri"/>
        <family val="2"/>
        <scheme val="minor"/>
      </rPr>
      <t>2,3</t>
    </r>
    <r>
      <rPr>
        <sz val="10"/>
        <color theme="1"/>
        <rFont val="Calibri"/>
        <family val="2"/>
        <scheme val="minor"/>
      </rPr>
      <t xml:space="preserve"> Kirsty Le Doare,</t>
    </r>
    <r>
      <rPr>
        <vertAlign val="superscript"/>
        <sz val="10"/>
        <color theme="1"/>
        <rFont val="Calibri"/>
        <family val="2"/>
        <scheme val="minor"/>
      </rPr>
      <t>4,5</t>
    </r>
    <r>
      <rPr>
        <sz val="10"/>
        <color theme="1"/>
        <rFont val="Calibri"/>
        <family val="2"/>
        <scheme val="minor"/>
      </rPr>
      <t xml:space="preserve"> Roberta Creti,</t>
    </r>
    <r>
      <rPr>
        <vertAlign val="superscript"/>
        <sz val="10"/>
        <color theme="1"/>
        <rFont val="Calibri"/>
        <family val="2"/>
        <scheme val="minor"/>
      </rPr>
      <t>6</t>
    </r>
    <r>
      <rPr>
        <sz val="10"/>
        <color theme="1"/>
        <rFont val="Calibri"/>
        <family val="2"/>
        <scheme val="minor"/>
      </rPr>
      <t xml:space="preserve"> Alberto Berardi,</t>
    </r>
    <r>
      <rPr>
        <vertAlign val="superscript"/>
        <sz val="10"/>
        <color theme="1"/>
        <rFont val="Calibri"/>
        <family val="2"/>
        <scheme val="minor"/>
      </rPr>
      <t>7</t>
    </r>
    <r>
      <rPr>
        <sz val="10"/>
        <color theme="1"/>
        <rFont val="Calibri"/>
        <family val="2"/>
        <scheme val="minor"/>
      </rPr>
      <t xml:space="preserve"> Paul T Heath,</t>
    </r>
    <r>
      <rPr>
        <vertAlign val="superscript"/>
        <sz val="10"/>
        <color theme="1"/>
        <rFont val="Calibri"/>
        <family val="2"/>
        <scheme val="minor"/>
      </rPr>
      <t>4</t>
    </r>
    <r>
      <rPr>
        <sz val="10"/>
        <color theme="1"/>
        <rFont val="Calibri"/>
        <family val="2"/>
        <scheme val="minor"/>
      </rPr>
      <t xml:space="preserve"> Shiranee Sriskandan,</t>
    </r>
    <r>
      <rPr>
        <vertAlign val="superscript"/>
        <sz val="10"/>
        <color theme="1"/>
        <rFont val="Calibri"/>
        <family val="2"/>
        <scheme val="minor"/>
      </rPr>
      <t>3,8</t>
    </r>
    <r>
      <rPr>
        <sz val="10"/>
        <color theme="1"/>
        <rFont val="Calibri"/>
        <family val="2"/>
        <scheme val="minor"/>
      </rPr>
      <t xml:space="preserve"> Theresa Lamagni</t>
    </r>
    <r>
      <rPr>
        <vertAlign val="superscript"/>
        <sz val="10"/>
        <color theme="1"/>
        <rFont val="Calibri"/>
        <family val="2"/>
        <scheme val="minor"/>
      </rPr>
      <t>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</si>
</sst>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0" x14ac:knownFonts="1">
    <font>
      <sz val="10"/>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10"/>
      <color theme="1"/>
      <name val="Calibri"/>
      <family val="2"/>
    </font>
    <font>
      <u/>
      <sz val="10"/>
      <color theme="10"/>
      <name val="Calibri"/>
      <family val="2"/>
      <scheme val="minor"/>
    </font>
    <font>
      <i/>
      <sz val="10"/>
      <color theme="1"/>
      <name val="Calibri"/>
      <family val="2"/>
      <scheme val="minor"/>
    </font>
    <font>
      <b/>
      <sz val="12"/>
      <color theme="1"/>
      <name val="Calibri"/>
      <family val="2"/>
      <scheme val="minor"/>
    </font>
    <font>
      <vertAlign val="superscript"/>
      <sz val="10"/>
      <color theme="1"/>
      <name val="Calibri"/>
      <family val="2"/>
      <scheme val="minor"/>
    </font>
    <font>
      <b/>
      <i/>
      <sz val="12"/>
      <color theme="1"/>
      <name val="Calibri"/>
      <family val="2"/>
      <scheme val="minor"/>
    </font>
  </fonts>
  <fills count="8">
    <fill>
      <patternFill patternType="none"/>
    </fill>
    <fill>
      <patternFill patternType="gray125"/>
    </fill>
    <fill>
      <patternFill patternType="solid">
        <fgColor rgb="FFFFCC99"/>
      </patternFill>
    </fill>
    <fill>
      <patternFill patternType="solid">
        <fgColor rgb="FFFFFFCC"/>
      </patternFill>
    </fill>
    <fill>
      <patternFill patternType="solid">
        <fgColor rgb="FF92D050"/>
        <bgColor indexed="64"/>
      </patternFill>
    </fill>
    <fill>
      <patternFill patternType="solid">
        <fgColor theme="5" tint="0.59996337778862885"/>
        <bgColor indexed="64"/>
      </patternFill>
    </fill>
    <fill>
      <patternFill patternType="solid">
        <fgColor theme="9" tint="0.39994506668294322"/>
        <bgColor indexed="64"/>
      </patternFill>
    </fill>
    <fill>
      <patternFill patternType="solid">
        <fgColor theme="7" tint="0.59996337778862885"/>
        <bgColor indexed="64"/>
      </patternFill>
    </fill>
  </fills>
  <borders count="5">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indexed="64"/>
      </top>
      <bottom/>
      <diagonal/>
    </border>
  </borders>
  <cellStyleXfs count="7">
    <xf numFmtId="0" fontId="0" fillId="0" borderId="0"/>
    <xf numFmtId="0" fontId="1" fillId="0" borderId="0"/>
    <xf numFmtId="0" fontId="1" fillId="0" borderId="0"/>
    <xf numFmtId="0" fontId="2" fillId="2" borderId="1" applyNumberFormat="0" applyAlignment="0" applyProtection="0"/>
    <xf numFmtId="0" fontId="1" fillId="3" borderId="2" applyNumberFormat="0" applyFont="0" applyAlignment="0" applyProtection="0"/>
    <xf numFmtId="0" fontId="5" fillId="0" borderId="0" applyNumberFormat="0" applyFill="0" applyBorder="0" applyAlignment="0" applyProtection="0"/>
    <xf numFmtId="0" fontId="1" fillId="3" borderId="2" applyNumberFormat="0" applyFont="0" applyAlignment="0" applyProtection="0"/>
  </cellStyleXfs>
  <cellXfs count="106">
    <xf numFmtId="0" fontId="0" fillId="0" borderId="0" xfId="0"/>
    <xf numFmtId="0" fontId="3" fillId="0" borderId="0" xfId="0" applyFont="1" applyAlignment="1">
      <alignment vertical="center"/>
    </xf>
    <xf numFmtId="0" fontId="0" fillId="0" borderId="0" xfId="0" applyAlignment="1">
      <alignment vertical="center"/>
    </xf>
    <xf numFmtId="0" fontId="3" fillId="0" borderId="0" xfId="1" applyFont="1" applyAlignment="1">
      <alignment horizontal="left" vertical="top"/>
    </xf>
    <xf numFmtId="0" fontId="0" fillId="0" borderId="0" xfId="0" applyFont="1" applyAlignment="1">
      <alignment horizontal="left" vertical="top" wrapText="1"/>
    </xf>
    <xf numFmtId="0" fontId="0" fillId="0" borderId="0" xfId="0" applyAlignment="1">
      <alignment vertical="top"/>
    </xf>
    <xf numFmtId="0" fontId="3" fillId="4" borderId="0" xfId="0" applyFont="1" applyFill="1" applyAlignment="1">
      <alignment horizontal="left" vertical="center"/>
    </xf>
    <xf numFmtId="0" fontId="0" fillId="0" borderId="0" xfId="0" applyFont="1" applyAlignment="1">
      <alignment horizontal="left" vertical="center" wrapText="1"/>
    </xf>
    <xf numFmtId="0" fontId="3" fillId="0" borderId="0" xfId="0" applyFont="1" applyAlignment="1">
      <alignment horizontal="left" vertical="center"/>
    </xf>
    <xf numFmtId="0" fontId="3" fillId="5" borderId="0" xfId="0" applyFont="1" applyFill="1" applyAlignment="1">
      <alignment horizontal="left" vertical="center"/>
    </xf>
    <xf numFmtId="0" fontId="3" fillId="0" borderId="0" xfId="0" applyFont="1" applyAlignment="1">
      <alignment horizontal="center" vertical="center" wrapText="1"/>
    </xf>
    <xf numFmtId="0" fontId="3" fillId="0" borderId="0" xfId="2" applyFont="1" applyAlignment="1">
      <alignment horizontal="center" vertical="center"/>
    </xf>
    <xf numFmtId="0" fontId="3" fillId="0" borderId="0" xfId="0" applyFont="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Alignment="1">
      <alignment horizontal="left" vertical="top" wrapText="1"/>
    </xf>
    <xf numFmtId="0" fontId="0" fillId="0" borderId="0" xfId="0" applyAlignment="1">
      <alignment horizontal="center" vertical="top" wrapText="1"/>
    </xf>
    <xf numFmtId="0" fontId="3" fillId="0" borderId="0" xfId="0" applyFont="1"/>
    <xf numFmtId="0" fontId="0" fillId="0" borderId="0" xfId="0" applyFill="1" applyBorder="1" applyAlignment="1">
      <alignment horizontal="center" vertical="top" wrapText="1"/>
    </xf>
    <xf numFmtId="0" fontId="0" fillId="0" borderId="0" xfId="0" applyFill="1" applyBorder="1" applyAlignment="1">
      <alignment horizontal="center"/>
    </xf>
    <xf numFmtId="0" fontId="0" fillId="0" borderId="0" xfId="0" applyAlignment="1">
      <alignment horizontal="center"/>
    </xf>
    <xf numFmtId="0" fontId="0" fillId="0" borderId="0" xfId="0" applyFill="1" applyBorder="1"/>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2" applyFont="1" applyBorder="1" applyAlignment="1">
      <alignment horizontal="center" vertical="top" wrapText="1"/>
    </xf>
    <xf numFmtId="164" fontId="0" fillId="0" borderId="0" xfId="2" applyNumberFormat="1" applyFont="1" applyAlignment="1">
      <alignment horizontal="center" vertical="center"/>
    </xf>
    <xf numFmtId="164" fontId="0" fillId="0" borderId="0" xfId="0" applyNumberFormat="1" applyFont="1" applyAlignment="1">
      <alignment horizontal="center" vertical="center"/>
    </xf>
    <xf numFmtId="164" fontId="0" fillId="0" borderId="0" xfId="0" applyNumberFormat="1" applyFont="1" applyFill="1" applyBorder="1" applyAlignment="1">
      <alignment horizontal="center" vertical="center"/>
    </xf>
    <xf numFmtId="164" fontId="2" fillId="0" borderId="0" xfId="2" applyNumberFormat="1" applyFont="1" applyFill="1" applyBorder="1" applyAlignment="1">
      <alignment horizontal="center" vertical="center"/>
    </xf>
    <xf numFmtId="164" fontId="0" fillId="0" borderId="0" xfId="0" applyNumberFormat="1" applyAlignment="1">
      <alignment horizontal="center" vertical="center"/>
    </xf>
    <xf numFmtId="0" fontId="0" fillId="0" borderId="3" xfId="0" applyFont="1" applyBorder="1" applyAlignment="1">
      <alignment horizontal="left" vertical="center"/>
    </xf>
    <xf numFmtId="0" fontId="0" fillId="0" borderId="3" xfId="0" applyFont="1" applyBorder="1" applyAlignment="1">
      <alignment horizontal="center" vertical="center"/>
    </xf>
    <xf numFmtId="164" fontId="0" fillId="0" borderId="3" xfId="2" applyNumberFormat="1" applyFont="1" applyBorder="1" applyAlignment="1">
      <alignment horizontal="center" vertical="center"/>
    </xf>
    <xf numFmtId="164" fontId="0" fillId="0" borderId="3" xfId="0" applyNumberFormat="1" applyFont="1" applyBorder="1" applyAlignment="1">
      <alignment horizontal="center" vertical="center"/>
    </xf>
    <xf numFmtId="164" fontId="0" fillId="0" borderId="3" xfId="0" applyNumberFormat="1" applyBorder="1" applyAlignment="1">
      <alignment horizontal="center" vertical="center"/>
    </xf>
    <xf numFmtId="0" fontId="0" fillId="0" borderId="3" xfId="0" applyFont="1" applyBorder="1" applyAlignment="1">
      <alignment horizontal="left" vertical="center" wrapText="1"/>
    </xf>
    <xf numFmtId="0" fontId="0" fillId="0" borderId="3" xfId="0" applyFont="1" applyBorder="1" applyAlignment="1">
      <alignment horizontal="center" vertical="center" wrapText="1"/>
    </xf>
    <xf numFmtId="0" fontId="0" fillId="0" borderId="3" xfId="0" applyBorder="1" applyAlignment="1">
      <alignment horizontal="left" vertical="top" wrapText="1"/>
    </xf>
    <xf numFmtId="0" fontId="0" fillId="0" borderId="3" xfId="0" applyFill="1" applyBorder="1" applyAlignment="1">
      <alignment horizontal="center" vertical="top" wrapText="1"/>
    </xf>
    <xf numFmtId="164" fontId="0" fillId="6" borderId="0" xfId="2" applyNumberFormat="1" applyFont="1" applyFill="1" applyAlignment="1">
      <alignment horizontal="center" vertical="center"/>
    </xf>
    <xf numFmtId="164" fontId="0" fillId="6" borderId="0" xfId="0" applyNumberFormat="1" applyFont="1" applyFill="1" applyAlignment="1">
      <alignment horizontal="center" vertical="center"/>
    </xf>
    <xf numFmtId="164" fontId="2" fillId="6" borderId="0" xfId="2" applyNumberFormat="1" applyFont="1" applyFill="1" applyBorder="1" applyAlignment="1">
      <alignment horizontal="center" vertical="center"/>
    </xf>
    <xf numFmtId="164" fontId="0" fillId="7" borderId="3" xfId="2" applyNumberFormat="1" applyFont="1" applyFill="1" applyBorder="1" applyAlignment="1">
      <alignment horizontal="center" vertical="center"/>
    </xf>
    <xf numFmtId="164" fontId="0" fillId="7" borderId="3" xfId="0" applyNumberFormat="1" applyFont="1" applyFill="1" applyBorder="1" applyAlignment="1">
      <alignment horizontal="center" vertical="center"/>
    </xf>
    <xf numFmtId="0" fontId="3" fillId="7" borderId="3" xfId="2" applyFont="1" applyFill="1" applyBorder="1" applyAlignment="1">
      <alignment horizontal="center" vertical="top" wrapText="1"/>
    </xf>
    <xf numFmtId="0" fontId="3" fillId="6" borderId="3" xfId="2" applyFont="1" applyFill="1" applyBorder="1" applyAlignment="1">
      <alignment horizontal="center" vertical="top" wrapText="1"/>
    </xf>
    <xf numFmtId="1" fontId="0"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14" fontId="0" fillId="0" borderId="0" xfId="0" applyNumberFormat="1" applyFont="1" applyAlignment="1">
      <alignment horizontal="center" vertical="center" wrapText="1"/>
    </xf>
    <xf numFmtId="3" fontId="0" fillId="0" borderId="0" xfId="0" applyNumberFormat="1" applyFont="1" applyAlignment="1">
      <alignment horizontal="left" vertical="center" wrapText="1"/>
    </xf>
    <xf numFmtId="9" fontId="0" fillId="0" borderId="0" xfId="0" applyNumberFormat="1" applyFont="1" applyAlignment="1">
      <alignment horizontal="left" vertical="center" wrapText="1"/>
    </xf>
    <xf numFmtId="0" fontId="7" fillId="0" borderId="0" xfId="0" applyFont="1"/>
    <xf numFmtId="0" fontId="3" fillId="0" borderId="0" xfId="0" applyFont="1" applyAlignment="1">
      <alignment horizontal="left" vertical="center" wrapText="1"/>
    </xf>
    <xf numFmtId="49" fontId="3" fillId="0" borderId="0" xfId="0" applyNumberFormat="1" applyFont="1" applyAlignment="1">
      <alignment horizontal="center" vertical="center" wrapText="1"/>
    </xf>
    <xf numFmtId="3" fontId="3" fillId="0" borderId="0" xfId="0" applyNumberFormat="1" applyFont="1" applyAlignment="1">
      <alignment horizontal="left" vertical="center" wrapText="1"/>
    </xf>
    <xf numFmtId="164" fontId="0" fillId="0" borderId="3" xfId="0" applyNumberFormat="1" applyBorder="1" applyAlignment="1">
      <alignment horizontal="center" vertical="center"/>
    </xf>
    <xf numFmtId="164" fontId="0" fillId="0" borderId="0" xfId="2" applyNumberFormat="1" applyFont="1" applyFill="1" applyAlignment="1">
      <alignment horizontal="center" vertical="center"/>
    </xf>
    <xf numFmtId="164" fontId="0" fillId="0" borderId="0" xfId="0" applyNumberFormat="1" applyFont="1" applyFill="1" applyAlignment="1">
      <alignment horizontal="center" vertical="center"/>
    </xf>
    <xf numFmtId="164" fontId="0" fillId="0" borderId="3" xfId="2" applyNumberFormat="1" applyFont="1" applyFill="1" applyBorder="1" applyAlignment="1">
      <alignment horizontal="center" vertical="center"/>
    </xf>
    <xf numFmtId="164" fontId="0" fillId="0" borderId="3" xfId="0" applyNumberFormat="1"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2" fillId="0" borderId="0" xfId="3" applyFill="1" applyBorder="1" applyAlignment="1">
      <alignment horizontal="left" vertical="center"/>
    </xf>
    <xf numFmtId="0" fontId="2" fillId="0" borderId="0" xfId="3" applyFill="1" applyBorder="1" applyAlignment="1">
      <alignment horizontal="center" vertical="center"/>
    </xf>
    <xf numFmtId="0" fontId="0" fillId="0" borderId="0" xfId="6" applyFont="1" applyFill="1" applyBorder="1" applyAlignment="1">
      <alignment horizontal="left" vertical="center" wrapText="1"/>
    </xf>
    <xf numFmtId="0" fontId="0" fillId="0" borderId="0" xfId="6" applyFont="1" applyFill="1" applyBorder="1" applyAlignment="1">
      <alignment horizontal="center" vertical="center" wrapText="1"/>
    </xf>
    <xf numFmtId="0" fontId="2" fillId="0" borderId="0" xfId="6" applyFont="1" applyFill="1" applyBorder="1" applyAlignment="1">
      <alignment vertical="center"/>
    </xf>
    <xf numFmtId="0" fontId="2" fillId="0" borderId="0" xfId="1"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1" applyFont="1" applyFill="1" applyBorder="1" applyAlignment="1">
      <alignment horizontal="center" vertical="center"/>
    </xf>
    <xf numFmtId="0" fontId="2" fillId="0" borderId="0" xfId="6" applyFont="1" applyFill="1" applyBorder="1" applyAlignment="1">
      <alignment horizontal="center" vertical="center"/>
    </xf>
    <xf numFmtId="0" fontId="2" fillId="0" borderId="0" xfId="1" applyFont="1" applyFill="1" applyBorder="1"/>
    <xf numFmtId="0" fontId="2" fillId="0" borderId="0" xfId="1" applyFont="1" applyFill="1" applyBorder="1" applyAlignment="1">
      <alignment horizontal="center"/>
    </xf>
    <xf numFmtId="0" fontId="2" fillId="0" borderId="0" xfId="3" applyFill="1" applyBorder="1" applyAlignment="1">
      <alignment horizontal="left" vertical="center" wrapText="1"/>
    </xf>
    <xf numFmtId="0" fontId="2" fillId="0" borderId="0" xfId="3" applyFill="1" applyBorder="1" applyAlignment="1">
      <alignment horizontal="center" vertical="center" wrapText="1"/>
    </xf>
    <xf numFmtId="1"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3" fontId="3" fillId="0" borderId="0" xfId="0" applyNumberFormat="1" applyFont="1" applyFill="1" applyBorder="1" applyAlignment="1">
      <alignment horizontal="left" vertical="center" wrapText="1"/>
    </xf>
    <xf numFmtId="1"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3" fontId="0" fillId="0" borderId="0" xfId="0" applyNumberFormat="1" applyFont="1" applyFill="1" applyBorder="1" applyAlignment="1">
      <alignment horizontal="left" vertical="center" wrapText="1"/>
    </xf>
    <xf numFmtId="9" fontId="0" fillId="0" borderId="0" xfId="0" applyNumberFormat="1" applyFont="1" applyFill="1" applyBorder="1" applyAlignment="1">
      <alignment horizontal="left" vertical="center" wrapText="1"/>
    </xf>
    <xf numFmtId="0" fontId="5" fillId="0" borderId="0" xfId="5" applyFont="1" applyFill="1" applyBorder="1" applyAlignment="1">
      <alignment horizontal="left" vertical="center" wrapText="1"/>
    </xf>
    <xf numFmtId="17" fontId="0" fillId="0" borderId="0" xfId="0" applyNumberFormat="1" applyFont="1" applyFill="1" applyBorder="1" applyAlignment="1">
      <alignment horizontal="center" vertical="center"/>
    </xf>
    <xf numFmtId="1" fontId="0" fillId="0" borderId="0" xfId="0" applyNumberFormat="1" applyFont="1" applyFill="1" applyBorder="1" applyAlignment="1">
      <alignment horizontal="center" vertical="center"/>
    </xf>
    <xf numFmtId="1" fontId="0" fillId="0" borderId="0" xfId="0" applyNumberFormat="1" applyFont="1" applyFill="1" applyBorder="1" applyAlignment="1">
      <alignment horizontal="left" vertical="center" wrapText="1"/>
    </xf>
    <xf numFmtId="3" fontId="0" fillId="0" borderId="0" xfId="0" applyNumberFormat="1" applyFont="1" applyFill="1" applyBorder="1" applyAlignment="1">
      <alignment horizontal="left" vertical="center"/>
    </xf>
    <xf numFmtId="9" fontId="0" fillId="0" borderId="0" xfId="0" applyNumberFormat="1" applyFont="1" applyFill="1" applyBorder="1" applyAlignment="1">
      <alignment horizontal="left" vertical="center"/>
    </xf>
    <xf numFmtId="17" fontId="0" fillId="0" borderId="0" xfId="0" applyNumberFormat="1"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165" fontId="0" fillId="0" borderId="0" xfId="0" applyNumberFormat="1" applyFont="1" applyFill="1" applyBorder="1" applyAlignment="1">
      <alignment horizontal="center" vertical="center"/>
    </xf>
    <xf numFmtId="0" fontId="2" fillId="0" borderId="0" xfId="6" applyFont="1" applyFill="1" applyBorder="1" applyAlignment="1">
      <alignment horizontal="center" vertical="center" wrapText="1"/>
    </xf>
    <xf numFmtId="1" fontId="0" fillId="0" borderId="0" xfId="6" applyNumberFormat="1" applyFont="1" applyFill="1" applyBorder="1" applyAlignment="1">
      <alignment horizontal="center" vertical="center" wrapText="1"/>
    </xf>
    <xf numFmtId="14" fontId="0" fillId="0" borderId="0" xfId="0" applyNumberFormat="1" applyFill="1" applyBorder="1" applyAlignment="1">
      <alignment horizontal="right" vertical="center"/>
    </xf>
    <xf numFmtId="1" fontId="0" fillId="0" borderId="0" xfId="0" applyNumberFormat="1" applyFill="1" applyBorder="1" applyAlignment="1">
      <alignment horizontal="center" vertical="center"/>
    </xf>
    <xf numFmtId="165" fontId="0" fillId="0" borderId="0" xfId="0" applyNumberFormat="1" applyFont="1" applyFill="1" applyBorder="1" applyAlignment="1">
      <alignment horizontal="center" vertical="center" wrapText="1"/>
    </xf>
    <xf numFmtId="164" fontId="0" fillId="0" borderId="4" xfId="0" applyNumberFormat="1" applyBorder="1" applyAlignment="1">
      <alignment horizontal="center" vertical="center"/>
    </xf>
    <xf numFmtId="164" fontId="0" fillId="0" borderId="3" xfId="0" applyNumberForma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cellXfs>
  <cellStyles count="7">
    <cellStyle name="Hyperlink" xfId="5" builtinId="8"/>
    <cellStyle name="Input 2" xfId="3" xr:uid="{00000000-0005-0000-0000-000002000000}"/>
    <cellStyle name="Normal" xfId="0" builtinId="0"/>
    <cellStyle name="Normal 2" xfId="1" xr:uid="{00000000-0005-0000-0000-000004000000}"/>
    <cellStyle name="Normal 2 2" xfId="2" xr:uid="{00000000-0005-0000-0000-000005000000}"/>
    <cellStyle name="Note 2" xfId="6" xr:uid="{00000000-0005-0000-0000-000006000000}"/>
    <cellStyle name="Note 2 2" xfId="4" xr:uid="{00000000-0005-0000-0000-000007000000}"/>
  </cellStyles>
  <dxfs count="42">
    <dxf>
      <font>
        <color rgb="FF006100"/>
      </font>
      <fill>
        <patternFill>
          <bgColor rgb="FFC6EFCE"/>
        </patternFill>
      </fill>
    </dxf>
    <dxf>
      <fill>
        <patternFill>
          <bgColor theme="4" tint="0.59996337778862885"/>
        </patternFill>
      </fill>
    </dxf>
    <dxf>
      <font>
        <color rgb="FF9C0006"/>
      </font>
      <fill>
        <patternFill>
          <bgColor rgb="FFFFC7CE"/>
        </patternFill>
      </fill>
    </dxf>
    <dxf>
      <font>
        <color auto="1"/>
      </font>
      <fill>
        <patternFill>
          <bgColor rgb="FFC6EF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ill>
        <patternFill>
          <bgColor theme="4" tint="0.59996337778862885"/>
        </patternFill>
      </fill>
    </dxf>
    <dxf>
      <font>
        <color rgb="FF9C0006"/>
      </font>
      <fill>
        <patternFill>
          <bgColor rgb="FFFFC7CE"/>
        </patternFill>
      </fill>
    </dxf>
    <dxf>
      <font>
        <color auto="1"/>
      </font>
      <fill>
        <patternFill>
          <bgColor rgb="FFC6EF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ill>
        <patternFill>
          <bgColor theme="4" tint="0.59996337778862885"/>
        </patternFill>
      </fill>
    </dxf>
    <dxf>
      <font>
        <color rgb="FF9C0006"/>
      </font>
      <fill>
        <patternFill>
          <bgColor rgb="FFFFC7CE"/>
        </patternFill>
      </fill>
    </dxf>
    <dxf>
      <fill>
        <patternFill>
          <bgColor theme="9" tint="0.59996337778862885"/>
        </patternFill>
      </fill>
    </dxf>
    <dxf>
      <font>
        <color rgb="FF006100"/>
      </font>
      <fill>
        <patternFill>
          <bgColor rgb="FFC6EF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ill>
        <patternFill>
          <bgColor theme="4" tint="0.59996337778862885"/>
        </patternFill>
      </fill>
    </dxf>
    <dxf>
      <font>
        <color rgb="FF9C0006"/>
      </font>
      <fill>
        <patternFill>
          <bgColor rgb="FFFFC7CE"/>
        </patternFill>
      </fill>
    </dxf>
    <dxf>
      <font>
        <color auto="1"/>
      </font>
      <fill>
        <patternFill>
          <bgColor rgb="FFC6EF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ill>
        <patternFill>
          <bgColor theme="4" tint="0.59996337778862885"/>
        </patternFill>
      </fill>
    </dxf>
    <dxf>
      <font>
        <color rgb="FF9C0006"/>
      </font>
      <fill>
        <patternFill>
          <bgColor rgb="FFFFC7CE"/>
        </patternFill>
      </fill>
    </dxf>
    <dxf>
      <font>
        <color auto="1"/>
      </font>
      <fill>
        <patternFill>
          <bgColor rgb="FFC6EF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ill>
        <patternFill>
          <bgColor theme="4" tint="0.59996337778862885"/>
        </patternFill>
      </fill>
    </dxf>
    <dxf>
      <font>
        <color rgb="FF9C0006"/>
      </font>
      <fill>
        <patternFill>
          <bgColor rgb="FFFFC7CE"/>
        </patternFill>
      </fill>
    </dxf>
    <dxf>
      <fill>
        <patternFill>
          <bgColor theme="9" tint="0.59996337778862885"/>
        </patternFill>
      </fill>
    </dxf>
    <dxf>
      <font>
        <color auto="1"/>
      </font>
      <fill>
        <patternFill>
          <bgColor rgb="FFC6EFCE"/>
        </patternFill>
      </fill>
    </dxf>
    <dxf>
      <fill>
        <patternFill>
          <bgColor theme="4" tint="0.59996337778862885"/>
        </patternFill>
      </fill>
    </dxf>
    <dxf>
      <font>
        <color auto="1"/>
      </font>
      <fill>
        <patternFill>
          <bgColor rgb="FFC6EFCE"/>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73842-02DC-4BC4-9B58-360356B82653}">
  <dimension ref="A1:A12"/>
  <sheetViews>
    <sheetView tabSelected="1" workbookViewId="0">
      <selection activeCell="A4" sqref="A4"/>
    </sheetView>
  </sheetViews>
  <sheetFormatPr defaultRowHeight="12.75" x14ac:dyDescent="0.2"/>
  <sheetData>
    <row r="1" spans="1:1" ht="15.75" x14ac:dyDescent="0.25">
      <c r="A1" s="52" t="s">
        <v>538</v>
      </c>
    </row>
    <row r="3" spans="1:1" ht="15" x14ac:dyDescent="0.2">
      <c r="A3" t="s">
        <v>543</v>
      </c>
    </row>
    <row r="5" spans="1:1" x14ac:dyDescent="0.2">
      <c r="A5" t="s">
        <v>534</v>
      </c>
    </row>
    <row r="6" spans="1:1" x14ac:dyDescent="0.2">
      <c r="A6" t="s">
        <v>535</v>
      </c>
    </row>
    <row r="7" spans="1:1" x14ac:dyDescent="0.2">
      <c r="A7" t="s">
        <v>536</v>
      </c>
    </row>
    <row r="8" spans="1:1" x14ac:dyDescent="0.2">
      <c r="A8" t="s">
        <v>537</v>
      </c>
    </row>
    <row r="9" spans="1:1" x14ac:dyDescent="0.2">
      <c r="A9" t="s">
        <v>539</v>
      </c>
    </row>
    <row r="10" spans="1:1" x14ac:dyDescent="0.2">
      <c r="A10" t="s">
        <v>540</v>
      </c>
    </row>
    <row r="11" spans="1:1" x14ac:dyDescent="0.2">
      <c r="A11" t="s">
        <v>541</v>
      </c>
    </row>
    <row r="12" spans="1:1" x14ac:dyDescent="0.2">
      <c r="A12" t="s">
        <v>542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0FBE4-D8A6-42B4-A0FD-78DBB7079A16}">
  <dimension ref="A1:B25"/>
  <sheetViews>
    <sheetView workbookViewId="0">
      <selection activeCell="F17" sqref="F17"/>
    </sheetView>
  </sheetViews>
  <sheetFormatPr defaultRowHeight="12.75" x14ac:dyDescent="0.2"/>
  <cols>
    <col min="1" max="1" width="5.85546875" customWidth="1"/>
    <col min="2" max="2" width="46.140625" customWidth="1"/>
  </cols>
  <sheetData>
    <row r="1" spans="1:2" x14ac:dyDescent="0.2">
      <c r="A1">
        <v>1</v>
      </c>
      <c r="B1" t="s">
        <v>331</v>
      </c>
    </row>
    <row r="2" spans="1:2" x14ac:dyDescent="0.2">
      <c r="A2">
        <v>2</v>
      </c>
      <c r="B2" t="s">
        <v>332</v>
      </c>
    </row>
    <row r="3" spans="1:2" x14ac:dyDescent="0.2">
      <c r="A3">
        <v>3</v>
      </c>
      <c r="B3" t="s">
        <v>333</v>
      </c>
    </row>
    <row r="4" spans="1:2" x14ac:dyDescent="0.2">
      <c r="A4">
        <v>4</v>
      </c>
      <c r="B4" t="s">
        <v>334</v>
      </c>
    </row>
    <row r="5" spans="1:2" x14ac:dyDescent="0.2">
      <c r="A5">
        <v>5</v>
      </c>
      <c r="B5" t="s">
        <v>335</v>
      </c>
    </row>
    <row r="6" spans="1:2" x14ac:dyDescent="0.2">
      <c r="A6">
        <v>6</v>
      </c>
      <c r="B6" t="s">
        <v>336</v>
      </c>
    </row>
    <row r="7" spans="1:2" x14ac:dyDescent="0.2">
      <c r="A7">
        <v>7</v>
      </c>
      <c r="B7" t="s">
        <v>337</v>
      </c>
    </row>
    <row r="8" spans="1:2" x14ac:dyDescent="0.2">
      <c r="A8">
        <v>8</v>
      </c>
      <c r="B8" t="s">
        <v>338</v>
      </c>
    </row>
    <row r="9" spans="1:2" x14ac:dyDescent="0.2">
      <c r="A9">
        <v>9</v>
      </c>
      <c r="B9" t="s">
        <v>339</v>
      </c>
    </row>
    <row r="10" spans="1:2" x14ac:dyDescent="0.2">
      <c r="A10">
        <v>10</v>
      </c>
      <c r="B10" t="s">
        <v>340</v>
      </c>
    </row>
    <row r="11" spans="1:2" x14ac:dyDescent="0.2">
      <c r="A11">
        <v>11</v>
      </c>
      <c r="B11" t="s">
        <v>341</v>
      </c>
    </row>
    <row r="12" spans="1:2" x14ac:dyDescent="0.2">
      <c r="A12">
        <v>12</v>
      </c>
      <c r="B12" t="s">
        <v>342</v>
      </c>
    </row>
    <row r="13" spans="1:2" x14ac:dyDescent="0.2">
      <c r="A13">
        <v>13</v>
      </c>
      <c r="B13" t="s">
        <v>343</v>
      </c>
    </row>
    <row r="14" spans="1:2" x14ac:dyDescent="0.2">
      <c r="A14">
        <v>14</v>
      </c>
      <c r="B14" t="s">
        <v>344</v>
      </c>
    </row>
    <row r="15" spans="1:2" x14ac:dyDescent="0.2">
      <c r="A15">
        <v>15</v>
      </c>
      <c r="B15" t="s">
        <v>345</v>
      </c>
    </row>
    <row r="16" spans="1:2" x14ac:dyDescent="0.2">
      <c r="A16">
        <v>16</v>
      </c>
      <c r="B16" t="s">
        <v>346</v>
      </c>
    </row>
    <row r="17" spans="1:2" x14ac:dyDescent="0.2">
      <c r="A17">
        <v>17</v>
      </c>
      <c r="B17" t="s">
        <v>347</v>
      </c>
    </row>
    <row r="18" spans="1:2" x14ac:dyDescent="0.2">
      <c r="A18">
        <v>18</v>
      </c>
      <c r="B18" t="s">
        <v>348</v>
      </c>
    </row>
    <row r="19" spans="1:2" x14ac:dyDescent="0.2">
      <c r="A19">
        <v>19</v>
      </c>
      <c r="B19" t="s">
        <v>349</v>
      </c>
    </row>
    <row r="20" spans="1:2" x14ac:dyDescent="0.2">
      <c r="A20">
        <v>20</v>
      </c>
      <c r="B20" t="s">
        <v>350</v>
      </c>
    </row>
    <row r="21" spans="1:2" x14ac:dyDescent="0.2">
      <c r="A21">
        <v>21</v>
      </c>
      <c r="B21" t="s">
        <v>351</v>
      </c>
    </row>
    <row r="22" spans="1:2" x14ac:dyDescent="0.2">
      <c r="A22">
        <v>22</v>
      </c>
      <c r="B22" t="s">
        <v>352</v>
      </c>
    </row>
    <row r="23" spans="1:2" x14ac:dyDescent="0.2">
      <c r="A23">
        <v>23</v>
      </c>
      <c r="B23" t="s">
        <v>353</v>
      </c>
    </row>
    <row r="24" spans="1:2" x14ac:dyDescent="0.2">
      <c r="A24">
        <v>24</v>
      </c>
      <c r="B24" t="s">
        <v>354</v>
      </c>
    </row>
    <row r="25" spans="1:2" x14ac:dyDescent="0.2">
      <c r="A25">
        <v>25</v>
      </c>
      <c r="B25" t="s">
        <v>355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3D6F7-C909-4D51-BB34-E833EF3695F2}">
  <dimension ref="A1:B9"/>
  <sheetViews>
    <sheetView workbookViewId="0">
      <selection activeCell="E23" sqref="E23"/>
    </sheetView>
  </sheetViews>
  <sheetFormatPr defaultRowHeight="12.75" x14ac:dyDescent="0.2"/>
  <cols>
    <col min="1" max="1" width="4.7109375" customWidth="1"/>
  </cols>
  <sheetData>
    <row r="1" spans="1:2" x14ac:dyDescent="0.2">
      <c r="A1" t="s">
        <v>458</v>
      </c>
    </row>
    <row r="2" spans="1:2" x14ac:dyDescent="0.2">
      <c r="A2" t="s">
        <v>459</v>
      </c>
    </row>
    <row r="4" spans="1:2" x14ac:dyDescent="0.2">
      <c r="A4">
        <v>1</v>
      </c>
      <c r="B4" t="s">
        <v>453</v>
      </c>
    </row>
    <row r="5" spans="1:2" x14ac:dyDescent="0.2">
      <c r="A5">
        <v>2</v>
      </c>
      <c r="B5" t="s">
        <v>454</v>
      </c>
    </row>
    <row r="6" spans="1:2" x14ac:dyDescent="0.2">
      <c r="A6">
        <v>3</v>
      </c>
      <c r="B6" t="s">
        <v>455</v>
      </c>
    </row>
    <row r="7" spans="1:2" x14ac:dyDescent="0.2">
      <c r="A7">
        <v>4</v>
      </c>
      <c r="B7" t="s">
        <v>456</v>
      </c>
    </row>
    <row r="8" spans="1:2" x14ac:dyDescent="0.2">
      <c r="A8">
        <v>5</v>
      </c>
      <c r="B8" t="s">
        <v>457</v>
      </c>
    </row>
    <row r="9" spans="1:2" x14ac:dyDescent="0.2">
      <c r="A9">
        <v>6</v>
      </c>
      <c r="B9" t="s">
        <v>452</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
  <sheetViews>
    <sheetView workbookViewId="0">
      <selection activeCell="A10" sqref="A10"/>
    </sheetView>
  </sheetViews>
  <sheetFormatPr defaultRowHeight="12.75" x14ac:dyDescent="0.2"/>
  <cols>
    <col min="1" max="1" width="11" customWidth="1"/>
  </cols>
  <sheetData>
    <row r="1" spans="1:2" x14ac:dyDescent="0.2">
      <c r="A1" t="s">
        <v>460</v>
      </c>
    </row>
    <row r="3" spans="1:2" x14ac:dyDescent="0.2">
      <c r="A3" t="s">
        <v>98</v>
      </c>
      <c r="B3" t="s">
        <v>97</v>
      </c>
    </row>
    <row r="4" spans="1:2" x14ac:dyDescent="0.2">
      <c r="A4" t="s">
        <v>94</v>
      </c>
      <c r="B4" t="s">
        <v>93</v>
      </c>
    </row>
    <row r="5" spans="1:2" x14ac:dyDescent="0.2">
      <c r="A5" t="s">
        <v>95</v>
      </c>
      <c r="B5" t="s">
        <v>96</v>
      </c>
    </row>
    <row r="6" spans="1:2" x14ac:dyDescent="0.2">
      <c r="A6" t="s">
        <v>92</v>
      </c>
      <c r="B6" t="s">
        <v>90</v>
      </c>
    </row>
    <row r="7" spans="1:2" x14ac:dyDescent="0.2">
      <c r="A7" t="s">
        <v>100</v>
      </c>
      <c r="B7" t="s">
        <v>99</v>
      </c>
    </row>
    <row r="8" spans="1:2" x14ac:dyDescent="0.2">
      <c r="A8" t="s">
        <v>92</v>
      </c>
      <c r="B8" t="s">
        <v>88</v>
      </c>
    </row>
    <row r="9" spans="1:2" x14ac:dyDescent="0.2">
      <c r="A9" t="s">
        <v>91</v>
      </c>
      <c r="B9" t="s">
        <v>87</v>
      </c>
    </row>
    <row r="10" spans="1:2" x14ac:dyDescent="0.2">
      <c r="A10" t="s">
        <v>92</v>
      </c>
      <c r="B10" t="s">
        <v>89</v>
      </c>
    </row>
  </sheetData>
  <sortState ref="A3:B10">
    <sortCondition ref="B3"/>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
  <sheetViews>
    <sheetView zoomScale="91" zoomScaleNormal="91" workbookViewId="0">
      <pane ySplit="1" topLeftCell="A2" activePane="bottomLeft" state="frozen"/>
      <selection activeCell="C28" sqref="C28"/>
      <selection pane="bottomLeft" activeCell="C25" sqref="C25"/>
    </sheetView>
  </sheetViews>
  <sheetFormatPr defaultRowHeight="12.75" x14ac:dyDescent="0.2"/>
  <cols>
    <col min="2" max="2" width="65.28515625" customWidth="1"/>
    <col min="3" max="3" width="66" customWidth="1"/>
  </cols>
  <sheetData>
    <row r="1" spans="1:4" s="2" customFormat="1" ht="21.75" customHeight="1" x14ac:dyDescent="0.2">
      <c r="A1" s="1" t="s">
        <v>0</v>
      </c>
      <c r="B1" s="1" t="s">
        <v>1</v>
      </c>
      <c r="C1" s="1" t="s">
        <v>2</v>
      </c>
      <c r="D1" s="1"/>
    </row>
    <row r="2" spans="1:4" s="5" customFormat="1" ht="27" customHeight="1" x14ac:dyDescent="0.2">
      <c r="A2" s="3" t="s">
        <v>3</v>
      </c>
      <c r="B2" s="4" t="s">
        <v>4</v>
      </c>
      <c r="C2" s="4" t="s">
        <v>5</v>
      </c>
    </row>
    <row r="3" spans="1:4" s="5" customFormat="1" ht="27" customHeight="1" x14ac:dyDescent="0.2">
      <c r="A3" s="3" t="s">
        <v>6</v>
      </c>
      <c r="B3" s="4" t="s">
        <v>7</v>
      </c>
      <c r="C3" s="4" t="s">
        <v>8</v>
      </c>
    </row>
    <row r="4" spans="1:4" s="5" customFormat="1" ht="27" customHeight="1" x14ac:dyDescent="0.2">
      <c r="A4" s="3" t="s">
        <v>9</v>
      </c>
      <c r="B4" s="4" t="s">
        <v>10</v>
      </c>
      <c r="C4" s="4" t="s">
        <v>8</v>
      </c>
    </row>
    <row r="5" spans="1:4" s="5" customFormat="1" ht="27" customHeight="1" x14ac:dyDescent="0.2">
      <c r="A5" s="3" t="s">
        <v>11</v>
      </c>
      <c r="B5" s="4" t="s">
        <v>12</v>
      </c>
      <c r="C5" s="4" t="s">
        <v>8</v>
      </c>
    </row>
    <row r="6" spans="1:4" s="5" customFormat="1" ht="27" customHeight="1" x14ac:dyDescent="0.2">
      <c r="A6" s="3" t="s">
        <v>13</v>
      </c>
      <c r="B6" s="4" t="s">
        <v>14</v>
      </c>
      <c r="C6" s="4" t="s">
        <v>15</v>
      </c>
    </row>
    <row r="7" spans="1:4" s="5" customFormat="1" ht="27" customHeight="1" x14ac:dyDescent="0.2">
      <c r="A7" s="3" t="s">
        <v>16</v>
      </c>
      <c r="B7" s="5" t="s">
        <v>17</v>
      </c>
      <c r="C7" s="4" t="s">
        <v>101</v>
      </c>
    </row>
    <row r="8" spans="1:4" s="5" customFormat="1" ht="27" customHeight="1" x14ac:dyDescent="0.2">
      <c r="A8" s="3" t="s">
        <v>18</v>
      </c>
      <c r="B8" s="4" t="s">
        <v>19</v>
      </c>
      <c r="C8" s="4" t="s">
        <v>20</v>
      </c>
    </row>
    <row r="9" spans="1:4" s="5" customFormat="1" ht="27" customHeight="1" x14ac:dyDescent="0.2">
      <c r="A9" s="3" t="s">
        <v>21</v>
      </c>
      <c r="B9" s="5" t="s">
        <v>22</v>
      </c>
      <c r="C9" s="4" t="s">
        <v>23</v>
      </c>
    </row>
    <row r="10" spans="1:4" s="5" customFormat="1" ht="27" customHeight="1" x14ac:dyDescent="0.2">
      <c r="A10" s="3" t="s">
        <v>24</v>
      </c>
      <c r="B10" s="4" t="s">
        <v>25</v>
      </c>
      <c r="C10" s="4" t="s">
        <v>26</v>
      </c>
    </row>
    <row r="11" spans="1:4" s="5" customFormat="1" ht="27" customHeight="1" x14ac:dyDescent="0.2">
      <c r="A11" s="3" t="s">
        <v>27</v>
      </c>
      <c r="B11" s="4" t="s">
        <v>28</v>
      </c>
      <c r="C11" s="4" t="s">
        <v>29</v>
      </c>
    </row>
    <row r="13" spans="1:4" ht="18" customHeight="1" x14ac:dyDescent="0.2">
      <c r="A13" s="6" t="s">
        <v>30</v>
      </c>
      <c r="B13" s="7" t="s">
        <v>31</v>
      </c>
    </row>
    <row r="14" spans="1:4" ht="18" customHeight="1" x14ac:dyDescent="0.2">
      <c r="A14" s="8" t="s">
        <v>32</v>
      </c>
      <c r="B14" s="7" t="s">
        <v>33</v>
      </c>
    </row>
    <row r="15" spans="1:4" ht="18" customHeight="1" x14ac:dyDescent="0.2">
      <c r="A15" s="9" t="s">
        <v>34</v>
      </c>
      <c r="B15" s="7" t="s">
        <v>35</v>
      </c>
    </row>
  </sheetData>
  <conditionalFormatting sqref="A13">
    <cfRule type="containsText" dxfId="41" priority="3" operator="containsText" text="Fair">
      <formula>NOT(ISERROR(SEARCH("Fair",A13)))</formula>
    </cfRule>
    <cfRule type="containsText" dxfId="40" priority="4" operator="containsText" text="Good">
      <formula>NOT(ISERROR(SEARCH("Good",A13)))</formula>
    </cfRule>
  </conditionalFormatting>
  <conditionalFormatting sqref="A14">
    <cfRule type="containsText" dxfId="39" priority="1" operator="containsText" text="Fair">
      <formula>NOT(ISERROR(SEARCH("Fair",A14)))</formula>
    </cfRule>
    <cfRule type="containsText" dxfId="38" priority="2" operator="containsText" text="Good">
      <formula>NOT(ISERROR(SEARCH("Good",A14)))</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3"/>
  <sheetViews>
    <sheetView workbookViewId="0">
      <selection activeCell="Q19" sqref="Q19"/>
    </sheetView>
  </sheetViews>
  <sheetFormatPr defaultRowHeight="12.75" x14ac:dyDescent="0.2"/>
  <cols>
    <col min="1" max="1" width="19.42578125" style="16" customWidth="1"/>
    <col min="2" max="3" width="10.28515625" style="17" customWidth="1"/>
    <col min="4" max="9" width="8.42578125" style="21" customWidth="1"/>
    <col min="10" max="10" width="12.5703125" style="21" customWidth="1"/>
    <col min="11" max="11" width="8.42578125" style="21" customWidth="1"/>
    <col min="12" max="12" width="9.28515625" style="21" customWidth="1"/>
    <col min="13" max="13" width="8.42578125" style="21" customWidth="1"/>
    <col min="14" max="14" width="10.5703125" customWidth="1"/>
    <col min="15" max="15" width="9.140625" style="21"/>
  </cols>
  <sheetData>
    <row r="1" spans="1:16" s="1" customFormat="1" ht="15" customHeight="1" x14ac:dyDescent="0.2">
      <c r="C1" s="10"/>
      <c r="D1" s="11" t="s">
        <v>3</v>
      </c>
      <c r="E1" s="11" t="s">
        <v>6</v>
      </c>
      <c r="F1" s="11" t="s">
        <v>9</v>
      </c>
      <c r="G1" s="11" t="s">
        <v>11</v>
      </c>
      <c r="H1" s="11" t="s">
        <v>13</v>
      </c>
      <c r="I1" s="11" t="s">
        <v>16</v>
      </c>
      <c r="J1" s="11" t="s">
        <v>18</v>
      </c>
      <c r="K1" s="11" t="s">
        <v>21</v>
      </c>
      <c r="L1" s="11" t="s">
        <v>24</v>
      </c>
      <c r="M1" s="11" t="s">
        <v>27</v>
      </c>
      <c r="N1" s="12"/>
      <c r="O1" s="12"/>
    </row>
    <row r="2" spans="1:16" s="1" customFormat="1" ht="34.5" customHeight="1" x14ac:dyDescent="0.2">
      <c r="A2" s="23" t="s">
        <v>36</v>
      </c>
      <c r="B2" s="24" t="s">
        <v>37</v>
      </c>
      <c r="C2" s="24"/>
      <c r="D2" s="25" t="s">
        <v>77</v>
      </c>
      <c r="E2" s="25" t="s">
        <v>78</v>
      </c>
      <c r="F2" s="46" t="s">
        <v>79</v>
      </c>
      <c r="G2" s="45" t="s">
        <v>80</v>
      </c>
      <c r="H2" s="25" t="s">
        <v>81</v>
      </c>
      <c r="I2" s="25" t="s">
        <v>82</v>
      </c>
      <c r="J2" s="25" t="s">
        <v>86</v>
      </c>
      <c r="K2" s="25" t="s">
        <v>83</v>
      </c>
      <c r="L2" s="25" t="s">
        <v>84</v>
      </c>
      <c r="M2" s="45" t="s">
        <v>85</v>
      </c>
      <c r="N2" s="24" t="s">
        <v>358</v>
      </c>
      <c r="O2" s="24" t="s">
        <v>359</v>
      </c>
      <c r="P2" s="24" t="s">
        <v>360</v>
      </c>
    </row>
    <row r="3" spans="1:16" s="2" customFormat="1" ht="16.5" customHeight="1" x14ac:dyDescent="0.2">
      <c r="A3" s="13" t="s">
        <v>513</v>
      </c>
      <c r="B3" s="14">
        <v>2019</v>
      </c>
      <c r="C3" s="14" t="s">
        <v>356</v>
      </c>
      <c r="D3" s="26">
        <v>1</v>
      </c>
      <c r="E3" s="26">
        <v>1</v>
      </c>
      <c r="F3" s="26">
        <v>1</v>
      </c>
      <c r="G3" s="26">
        <v>1</v>
      </c>
      <c r="H3" s="26">
        <v>1</v>
      </c>
      <c r="I3" s="26">
        <v>1</v>
      </c>
      <c r="J3" s="26">
        <v>1</v>
      </c>
      <c r="K3" s="26">
        <v>1</v>
      </c>
      <c r="L3" s="26">
        <v>1</v>
      </c>
      <c r="M3" s="26">
        <v>1</v>
      </c>
      <c r="N3" s="30">
        <f t="shared" ref="N3:N4" si="0">SUM(D3:M3)</f>
        <v>10</v>
      </c>
      <c r="O3" s="102">
        <f>AVERAGE(N3:N4)</f>
        <v>9.5</v>
      </c>
      <c r="P3" s="104" t="s">
        <v>30</v>
      </c>
    </row>
    <row r="4" spans="1:16" s="2" customFormat="1" ht="16.5" customHeight="1" x14ac:dyDescent="0.2">
      <c r="A4" s="31"/>
      <c r="B4" s="32"/>
      <c r="C4" s="32" t="s">
        <v>357</v>
      </c>
      <c r="D4" s="33">
        <v>1</v>
      </c>
      <c r="E4" s="33">
        <v>1</v>
      </c>
      <c r="F4" s="33">
        <v>1</v>
      </c>
      <c r="G4" s="33">
        <v>0.5</v>
      </c>
      <c r="H4" s="33">
        <v>1</v>
      </c>
      <c r="I4" s="33">
        <v>1</v>
      </c>
      <c r="J4" s="33">
        <v>1</v>
      </c>
      <c r="K4" s="33">
        <v>1</v>
      </c>
      <c r="L4" s="33">
        <v>1</v>
      </c>
      <c r="M4" s="33">
        <v>0.5</v>
      </c>
      <c r="N4" s="56">
        <f t="shared" si="0"/>
        <v>9</v>
      </c>
      <c r="O4" s="103"/>
      <c r="P4" s="105"/>
    </row>
    <row r="5" spans="1:16" s="2" customFormat="1" ht="16.5" customHeight="1" x14ac:dyDescent="0.2">
      <c r="A5" s="13" t="s">
        <v>38</v>
      </c>
      <c r="B5" s="14">
        <v>1993</v>
      </c>
      <c r="C5" s="14" t="s">
        <v>356</v>
      </c>
      <c r="D5" s="26">
        <v>1</v>
      </c>
      <c r="E5" s="26">
        <v>1</v>
      </c>
      <c r="F5" s="26">
        <v>1</v>
      </c>
      <c r="G5" s="26">
        <v>1</v>
      </c>
      <c r="H5" s="40">
        <v>0.5</v>
      </c>
      <c r="I5" s="40">
        <v>0</v>
      </c>
      <c r="J5" s="26">
        <v>0.5</v>
      </c>
      <c r="K5" s="26">
        <v>1</v>
      </c>
      <c r="L5" s="40">
        <v>0</v>
      </c>
      <c r="M5" s="27">
        <v>0.5</v>
      </c>
      <c r="N5" s="30">
        <f t="shared" ref="N5:N52" si="1">SUM(D5:M5)</f>
        <v>6.5</v>
      </c>
      <c r="O5" s="102">
        <f>AVERAGE(N5:N6)</f>
        <v>7.5</v>
      </c>
      <c r="P5" s="104" t="s">
        <v>30</v>
      </c>
    </row>
    <row r="6" spans="1:16" s="2" customFormat="1" ht="16.5" customHeight="1" x14ac:dyDescent="0.2">
      <c r="A6" s="31"/>
      <c r="B6" s="32"/>
      <c r="C6" s="32" t="s">
        <v>357</v>
      </c>
      <c r="D6" s="33">
        <v>1</v>
      </c>
      <c r="E6" s="33">
        <v>1</v>
      </c>
      <c r="F6" s="33">
        <v>1</v>
      </c>
      <c r="G6" s="33">
        <v>1</v>
      </c>
      <c r="H6" s="33">
        <v>1</v>
      </c>
      <c r="I6" s="33">
        <v>0.5</v>
      </c>
      <c r="J6" s="33">
        <v>0.5</v>
      </c>
      <c r="K6" s="33">
        <v>1</v>
      </c>
      <c r="L6" s="33">
        <v>1</v>
      </c>
      <c r="M6" s="34">
        <v>0.5</v>
      </c>
      <c r="N6" s="35">
        <f t="shared" si="1"/>
        <v>8.5</v>
      </c>
      <c r="O6" s="103"/>
      <c r="P6" s="105"/>
    </row>
    <row r="7" spans="1:16" s="2" customFormat="1" ht="16.5" customHeight="1" x14ac:dyDescent="0.2">
      <c r="A7" s="7" t="s">
        <v>39</v>
      </c>
      <c r="B7" s="15">
        <v>2014</v>
      </c>
      <c r="C7" s="14" t="s">
        <v>356</v>
      </c>
      <c r="D7" s="26">
        <v>1</v>
      </c>
      <c r="E7" s="26">
        <v>1</v>
      </c>
      <c r="F7" s="26">
        <v>1</v>
      </c>
      <c r="G7" s="26">
        <v>1</v>
      </c>
      <c r="H7" s="26">
        <v>1</v>
      </c>
      <c r="I7" s="26">
        <v>1</v>
      </c>
      <c r="J7" s="26">
        <v>1</v>
      </c>
      <c r="K7" s="26">
        <v>1</v>
      </c>
      <c r="L7" s="26">
        <v>1</v>
      </c>
      <c r="M7" s="26">
        <v>1</v>
      </c>
      <c r="N7" s="30">
        <f t="shared" si="1"/>
        <v>10</v>
      </c>
      <c r="O7" s="102">
        <f>AVERAGE(N7:N8)</f>
        <v>9.75</v>
      </c>
      <c r="P7" s="104" t="s">
        <v>30</v>
      </c>
    </row>
    <row r="8" spans="1:16" s="2" customFormat="1" ht="16.5" customHeight="1" x14ac:dyDescent="0.2">
      <c r="A8" s="36"/>
      <c r="B8" s="37"/>
      <c r="C8" s="32" t="s">
        <v>357</v>
      </c>
      <c r="D8" s="33">
        <v>1</v>
      </c>
      <c r="E8" s="33">
        <v>1</v>
      </c>
      <c r="F8" s="33">
        <v>1</v>
      </c>
      <c r="G8" s="43">
        <v>0.5</v>
      </c>
      <c r="H8" s="33">
        <v>1</v>
      </c>
      <c r="I8" s="33">
        <v>1</v>
      </c>
      <c r="J8" s="33">
        <v>1</v>
      </c>
      <c r="K8" s="33">
        <v>1</v>
      </c>
      <c r="L8" s="33">
        <v>1</v>
      </c>
      <c r="M8" s="34">
        <v>1</v>
      </c>
      <c r="N8" s="35">
        <f t="shared" si="1"/>
        <v>9.5</v>
      </c>
      <c r="O8" s="103"/>
      <c r="P8" s="105"/>
    </row>
    <row r="9" spans="1:16" s="2" customFormat="1" ht="16.5" customHeight="1" x14ac:dyDescent="0.2">
      <c r="A9" s="7" t="s">
        <v>40</v>
      </c>
      <c r="B9" s="15">
        <v>1981</v>
      </c>
      <c r="C9" s="14" t="s">
        <v>356</v>
      </c>
      <c r="D9" s="26">
        <v>1</v>
      </c>
      <c r="E9" s="26">
        <v>0.5</v>
      </c>
      <c r="F9" s="26">
        <v>1</v>
      </c>
      <c r="G9" s="26">
        <v>0.5</v>
      </c>
      <c r="H9" s="26">
        <v>1</v>
      </c>
      <c r="I9" s="26">
        <v>1</v>
      </c>
      <c r="J9" s="26">
        <v>1</v>
      </c>
      <c r="K9" s="26">
        <v>1</v>
      </c>
      <c r="L9" s="26">
        <v>1</v>
      </c>
      <c r="M9" s="27">
        <v>1</v>
      </c>
      <c r="N9" s="30">
        <f t="shared" si="1"/>
        <v>9</v>
      </c>
      <c r="O9" s="102">
        <f>AVERAGE(N9:N10)</f>
        <v>8.75</v>
      </c>
      <c r="P9" s="104" t="s">
        <v>30</v>
      </c>
    </row>
    <row r="10" spans="1:16" s="2" customFormat="1" ht="16.5" customHeight="1" x14ac:dyDescent="0.2">
      <c r="A10" s="36"/>
      <c r="B10" s="37"/>
      <c r="C10" s="32" t="s">
        <v>357</v>
      </c>
      <c r="D10" s="33">
        <v>1</v>
      </c>
      <c r="E10" s="33">
        <v>0.5</v>
      </c>
      <c r="F10" s="33">
        <v>1</v>
      </c>
      <c r="G10" s="33">
        <v>0.5</v>
      </c>
      <c r="H10" s="33">
        <v>1</v>
      </c>
      <c r="I10" s="33">
        <v>1</v>
      </c>
      <c r="J10" s="33">
        <v>1</v>
      </c>
      <c r="K10" s="33">
        <v>1</v>
      </c>
      <c r="L10" s="33">
        <v>1</v>
      </c>
      <c r="M10" s="44">
        <v>0.5</v>
      </c>
      <c r="N10" s="35">
        <f t="shared" si="1"/>
        <v>8.5</v>
      </c>
      <c r="O10" s="103"/>
      <c r="P10" s="105"/>
    </row>
    <row r="11" spans="1:16" s="2" customFormat="1" ht="16.5" customHeight="1" x14ac:dyDescent="0.2">
      <c r="A11" s="7" t="s">
        <v>41</v>
      </c>
      <c r="B11" s="15">
        <v>2010</v>
      </c>
      <c r="C11" s="14" t="s">
        <v>356</v>
      </c>
      <c r="D11" s="26">
        <v>1</v>
      </c>
      <c r="E11" s="26">
        <v>1</v>
      </c>
      <c r="F11" s="26">
        <v>1</v>
      </c>
      <c r="G11" s="26">
        <v>1</v>
      </c>
      <c r="H11" s="26">
        <v>1</v>
      </c>
      <c r="I11" s="26">
        <v>1</v>
      </c>
      <c r="J11" s="26">
        <v>1</v>
      </c>
      <c r="K11" s="26">
        <v>1</v>
      </c>
      <c r="L11" s="26">
        <v>1</v>
      </c>
      <c r="M11" s="26">
        <v>1</v>
      </c>
      <c r="N11" s="30">
        <f t="shared" si="1"/>
        <v>10</v>
      </c>
      <c r="O11" s="102">
        <f>AVERAGE(N11:N12)</f>
        <v>8.5</v>
      </c>
      <c r="P11" s="104" t="s">
        <v>30</v>
      </c>
    </row>
    <row r="12" spans="1:16" s="2" customFormat="1" ht="16.5" customHeight="1" x14ac:dyDescent="0.2">
      <c r="A12" s="36"/>
      <c r="B12" s="37"/>
      <c r="C12" s="32" t="s">
        <v>357</v>
      </c>
      <c r="D12" s="43">
        <v>0.5</v>
      </c>
      <c r="E12" s="43">
        <v>0.5</v>
      </c>
      <c r="F12" s="33">
        <v>1</v>
      </c>
      <c r="G12" s="43">
        <v>0.5</v>
      </c>
      <c r="H12" s="33">
        <v>1</v>
      </c>
      <c r="I12" s="33">
        <v>1</v>
      </c>
      <c r="J12" s="33">
        <v>1</v>
      </c>
      <c r="K12" s="43">
        <v>0</v>
      </c>
      <c r="L12" s="33">
        <v>1</v>
      </c>
      <c r="M12" s="44">
        <v>0.5</v>
      </c>
      <c r="N12" s="35">
        <f t="shared" si="1"/>
        <v>7</v>
      </c>
      <c r="O12" s="103"/>
      <c r="P12" s="105"/>
    </row>
    <row r="13" spans="1:16" s="2" customFormat="1" ht="16.5" customHeight="1" x14ac:dyDescent="0.2">
      <c r="A13" s="7" t="s">
        <v>42</v>
      </c>
      <c r="B13" s="15">
        <v>2011</v>
      </c>
      <c r="C13" s="14" t="s">
        <v>356</v>
      </c>
      <c r="D13" s="26">
        <v>1</v>
      </c>
      <c r="E13" s="26">
        <v>1</v>
      </c>
      <c r="F13" s="26">
        <v>1</v>
      </c>
      <c r="G13" s="26">
        <v>0.5</v>
      </c>
      <c r="H13" s="26">
        <v>1</v>
      </c>
      <c r="I13" s="26">
        <v>1</v>
      </c>
      <c r="J13" s="26">
        <v>0.5</v>
      </c>
      <c r="K13" s="26">
        <v>1</v>
      </c>
      <c r="L13" s="26">
        <v>0</v>
      </c>
      <c r="M13" s="26">
        <v>0.5</v>
      </c>
      <c r="N13" s="30">
        <f t="shared" si="1"/>
        <v>7.5</v>
      </c>
      <c r="O13" s="102">
        <f>AVERAGE(N13:N14)</f>
        <v>7.25</v>
      </c>
      <c r="P13" s="104" t="s">
        <v>30</v>
      </c>
    </row>
    <row r="14" spans="1:16" s="2" customFormat="1" ht="16.5" customHeight="1" x14ac:dyDescent="0.2">
      <c r="A14" s="36"/>
      <c r="B14" s="37"/>
      <c r="C14" s="32" t="s">
        <v>357</v>
      </c>
      <c r="D14" s="33">
        <v>1</v>
      </c>
      <c r="E14" s="33">
        <v>1</v>
      </c>
      <c r="F14" s="33">
        <v>1</v>
      </c>
      <c r="G14" s="33">
        <v>0.5</v>
      </c>
      <c r="H14" s="33">
        <v>1</v>
      </c>
      <c r="I14" s="33">
        <v>1</v>
      </c>
      <c r="J14" s="33">
        <v>0.5</v>
      </c>
      <c r="K14" s="33">
        <v>1</v>
      </c>
      <c r="L14" s="33">
        <v>0</v>
      </c>
      <c r="M14" s="44">
        <v>0</v>
      </c>
      <c r="N14" s="35">
        <f t="shared" si="1"/>
        <v>7</v>
      </c>
      <c r="O14" s="103"/>
      <c r="P14" s="105"/>
    </row>
    <row r="15" spans="1:16" s="2" customFormat="1" ht="16.5" customHeight="1" x14ac:dyDescent="0.2">
      <c r="A15" s="7" t="s">
        <v>43</v>
      </c>
      <c r="B15" s="15">
        <v>2018</v>
      </c>
      <c r="C15" s="14" t="s">
        <v>356</v>
      </c>
      <c r="D15" s="26">
        <v>1</v>
      </c>
      <c r="E15" s="26">
        <v>1</v>
      </c>
      <c r="F15" s="26">
        <v>1</v>
      </c>
      <c r="G15" s="26">
        <v>1</v>
      </c>
      <c r="H15" s="26">
        <v>1</v>
      </c>
      <c r="I15" s="26">
        <v>1</v>
      </c>
      <c r="J15" s="26">
        <v>1</v>
      </c>
      <c r="K15" s="26">
        <v>1</v>
      </c>
      <c r="L15" s="26">
        <v>1</v>
      </c>
      <c r="M15" s="26">
        <v>1</v>
      </c>
      <c r="N15" s="30">
        <f t="shared" si="1"/>
        <v>10</v>
      </c>
      <c r="O15" s="102">
        <f>AVERAGE(N15:N16)</f>
        <v>9.25</v>
      </c>
      <c r="P15" s="104" t="s">
        <v>30</v>
      </c>
    </row>
    <row r="16" spans="1:16" s="2" customFormat="1" ht="16.5" customHeight="1" x14ac:dyDescent="0.2">
      <c r="A16" s="36"/>
      <c r="B16" s="37"/>
      <c r="C16" s="32" t="s">
        <v>357</v>
      </c>
      <c r="D16" s="33">
        <v>1</v>
      </c>
      <c r="E16" s="33">
        <v>1</v>
      </c>
      <c r="F16" s="33">
        <v>1</v>
      </c>
      <c r="G16" s="33">
        <v>1</v>
      </c>
      <c r="H16" s="33">
        <v>1</v>
      </c>
      <c r="I16" s="33">
        <v>1</v>
      </c>
      <c r="J16" s="33">
        <v>1</v>
      </c>
      <c r="K16" s="33">
        <v>1</v>
      </c>
      <c r="L16" s="43">
        <v>0</v>
      </c>
      <c r="M16" s="44">
        <v>0.5</v>
      </c>
      <c r="N16" s="35">
        <f t="shared" si="1"/>
        <v>8.5</v>
      </c>
      <c r="O16" s="103"/>
      <c r="P16" s="105"/>
    </row>
    <row r="17" spans="1:16" s="2" customFormat="1" ht="16.5" customHeight="1" x14ac:dyDescent="0.2">
      <c r="A17" s="7" t="s">
        <v>44</v>
      </c>
      <c r="B17" s="15">
        <v>1980</v>
      </c>
      <c r="C17" s="14" t="s">
        <v>356</v>
      </c>
      <c r="D17" s="26">
        <v>1</v>
      </c>
      <c r="E17" s="26">
        <v>1</v>
      </c>
      <c r="F17" s="26">
        <v>1</v>
      </c>
      <c r="G17" s="26">
        <v>0.5</v>
      </c>
      <c r="H17" s="26">
        <v>1</v>
      </c>
      <c r="I17" s="26">
        <v>1</v>
      </c>
      <c r="J17" s="26">
        <v>0.5</v>
      </c>
      <c r="K17" s="26">
        <v>1</v>
      </c>
      <c r="L17" s="26">
        <v>0.5</v>
      </c>
      <c r="M17" s="27">
        <v>0.5</v>
      </c>
      <c r="N17" s="30">
        <f t="shared" si="1"/>
        <v>8</v>
      </c>
      <c r="O17" s="102">
        <f>AVERAGE(N17:N18)</f>
        <v>6.75</v>
      </c>
      <c r="P17" s="104" t="s">
        <v>32</v>
      </c>
    </row>
    <row r="18" spans="1:16" s="2" customFormat="1" ht="16.5" customHeight="1" x14ac:dyDescent="0.2">
      <c r="A18" s="36"/>
      <c r="B18" s="37"/>
      <c r="C18" s="32" t="s">
        <v>357</v>
      </c>
      <c r="D18" s="43">
        <v>0.5</v>
      </c>
      <c r="E18" s="33">
        <v>1</v>
      </c>
      <c r="F18" s="33">
        <v>1</v>
      </c>
      <c r="G18" s="33">
        <v>0.5</v>
      </c>
      <c r="H18" s="43">
        <v>0.5</v>
      </c>
      <c r="I18" s="43">
        <v>0.5</v>
      </c>
      <c r="J18" s="43">
        <v>0</v>
      </c>
      <c r="K18" s="33">
        <v>1</v>
      </c>
      <c r="L18" s="43">
        <v>0</v>
      </c>
      <c r="M18" s="34">
        <v>0.5</v>
      </c>
      <c r="N18" s="35">
        <f t="shared" si="1"/>
        <v>5.5</v>
      </c>
      <c r="O18" s="103"/>
      <c r="P18" s="105"/>
    </row>
    <row r="19" spans="1:16" s="2" customFormat="1" ht="16.5" customHeight="1" x14ac:dyDescent="0.2">
      <c r="A19" s="7" t="s">
        <v>45</v>
      </c>
      <c r="B19" s="15">
        <v>1978</v>
      </c>
      <c r="C19" s="14" t="s">
        <v>356</v>
      </c>
      <c r="D19" s="26">
        <v>1</v>
      </c>
      <c r="E19" s="26">
        <v>1</v>
      </c>
      <c r="F19" s="40">
        <v>0.5</v>
      </c>
      <c r="G19" s="26">
        <v>1</v>
      </c>
      <c r="H19" s="26">
        <v>0.5</v>
      </c>
      <c r="I19" s="26">
        <v>1</v>
      </c>
      <c r="J19" s="26">
        <v>1</v>
      </c>
      <c r="K19" s="26">
        <v>0</v>
      </c>
      <c r="L19" s="26">
        <v>1</v>
      </c>
      <c r="M19" s="41">
        <v>0</v>
      </c>
      <c r="N19" s="30">
        <f t="shared" si="1"/>
        <v>7</v>
      </c>
      <c r="O19" s="102">
        <f>AVERAGE(N19:N20)</f>
        <v>7</v>
      </c>
      <c r="P19" s="104" t="s">
        <v>30</v>
      </c>
    </row>
    <row r="20" spans="1:16" s="2" customFormat="1" ht="16.5" customHeight="1" x14ac:dyDescent="0.2">
      <c r="A20" s="36"/>
      <c r="B20" s="37"/>
      <c r="C20" s="32" t="s">
        <v>357</v>
      </c>
      <c r="D20" s="33">
        <v>1</v>
      </c>
      <c r="E20" s="33">
        <v>1</v>
      </c>
      <c r="F20" s="33">
        <v>1</v>
      </c>
      <c r="G20" s="43">
        <v>0</v>
      </c>
      <c r="H20" s="43">
        <v>0</v>
      </c>
      <c r="I20" s="33">
        <v>1</v>
      </c>
      <c r="J20" s="33">
        <v>1</v>
      </c>
      <c r="K20" s="33">
        <v>0</v>
      </c>
      <c r="L20" s="33">
        <v>1</v>
      </c>
      <c r="M20" s="34">
        <v>1</v>
      </c>
      <c r="N20" s="35">
        <f t="shared" si="1"/>
        <v>7</v>
      </c>
      <c r="O20" s="103"/>
      <c r="P20" s="105"/>
    </row>
    <row r="21" spans="1:16" s="2" customFormat="1" ht="16.5" customHeight="1" x14ac:dyDescent="0.2">
      <c r="A21" s="7" t="s">
        <v>46</v>
      </c>
      <c r="B21" s="15">
        <v>1993</v>
      </c>
      <c r="C21" s="14" t="s">
        <v>356</v>
      </c>
      <c r="D21" s="26">
        <v>1</v>
      </c>
      <c r="E21" s="26">
        <v>0.5</v>
      </c>
      <c r="F21" s="40">
        <v>0.5</v>
      </c>
      <c r="G21" s="26">
        <v>0.5</v>
      </c>
      <c r="H21" s="26">
        <v>0.5</v>
      </c>
      <c r="I21" s="26">
        <v>1</v>
      </c>
      <c r="J21" s="26">
        <v>1</v>
      </c>
      <c r="K21" s="26">
        <v>0.5</v>
      </c>
      <c r="L21" s="26">
        <v>1</v>
      </c>
      <c r="M21" s="27">
        <v>0.5</v>
      </c>
      <c r="N21" s="30">
        <f t="shared" si="1"/>
        <v>7</v>
      </c>
      <c r="O21" s="102">
        <f>AVERAGE(N21:N22)</f>
        <v>6</v>
      </c>
      <c r="P21" s="104" t="s">
        <v>32</v>
      </c>
    </row>
    <row r="22" spans="1:16" s="2" customFormat="1" ht="16.5" customHeight="1" x14ac:dyDescent="0.2">
      <c r="A22" s="36"/>
      <c r="B22" s="37"/>
      <c r="C22" s="32" t="s">
        <v>357</v>
      </c>
      <c r="D22" s="43">
        <v>0.5</v>
      </c>
      <c r="E22" s="33">
        <v>0.5</v>
      </c>
      <c r="F22" s="33">
        <v>1</v>
      </c>
      <c r="G22" s="43">
        <v>0</v>
      </c>
      <c r="H22" s="43">
        <v>0</v>
      </c>
      <c r="I22" s="33">
        <v>1</v>
      </c>
      <c r="J22" s="33">
        <v>1</v>
      </c>
      <c r="K22" s="43">
        <v>0</v>
      </c>
      <c r="L22" s="33">
        <v>1</v>
      </c>
      <c r="M22" s="44">
        <v>0</v>
      </c>
      <c r="N22" s="35">
        <f t="shared" si="1"/>
        <v>5</v>
      </c>
      <c r="O22" s="103"/>
      <c r="P22" s="105"/>
    </row>
    <row r="23" spans="1:16" s="2" customFormat="1" ht="16.5" customHeight="1" x14ac:dyDescent="0.2">
      <c r="A23" s="7" t="s">
        <v>47</v>
      </c>
      <c r="B23" s="15">
        <v>2014</v>
      </c>
      <c r="C23" s="14" t="s">
        <v>356</v>
      </c>
      <c r="D23" s="26">
        <v>0.5</v>
      </c>
      <c r="E23" s="40">
        <v>0</v>
      </c>
      <c r="F23" s="40">
        <v>0</v>
      </c>
      <c r="G23" s="26">
        <v>1</v>
      </c>
      <c r="H23" s="26">
        <v>0</v>
      </c>
      <c r="I23" s="26">
        <v>1</v>
      </c>
      <c r="J23" s="26">
        <v>1</v>
      </c>
      <c r="K23" s="26">
        <v>1</v>
      </c>
      <c r="L23" s="26">
        <v>1</v>
      </c>
      <c r="M23" s="27">
        <v>1</v>
      </c>
      <c r="N23" s="30">
        <f t="shared" si="1"/>
        <v>6.5</v>
      </c>
      <c r="O23" s="102">
        <f>AVERAGE(N23:N24)</f>
        <v>6.75</v>
      </c>
      <c r="P23" s="104" t="s">
        <v>32</v>
      </c>
    </row>
    <row r="24" spans="1:16" s="2" customFormat="1" ht="16.5" customHeight="1" x14ac:dyDescent="0.2">
      <c r="A24" s="36"/>
      <c r="B24" s="37"/>
      <c r="C24" s="32" t="s">
        <v>357</v>
      </c>
      <c r="D24" s="33">
        <v>0.5</v>
      </c>
      <c r="E24" s="33">
        <v>0.5</v>
      </c>
      <c r="F24" s="33">
        <v>1</v>
      </c>
      <c r="G24" s="43">
        <v>0</v>
      </c>
      <c r="H24" s="33">
        <v>0</v>
      </c>
      <c r="I24" s="33">
        <v>1</v>
      </c>
      <c r="J24" s="33">
        <v>1</v>
      </c>
      <c r="K24" s="33">
        <v>1</v>
      </c>
      <c r="L24" s="33">
        <v>1</v>
      </c>
      <c r="M24" s="34">
        <v>1</v>
      </c>
      <c r="N24" s="35">
        <f t="shared" si="1"/>
        <v>7</v>
      </c>
      <c r="O24" s="103"/>
      <c r="P24" s="105"/>
    </row>
    <row r="25" spans="1:16" s="2" customFormat="1" ht="16.5" customHeight="1" x14ac:dyDescent="0.2">
      <c r="A25" s="13" t="s">
        <v>48</v>
      </c>
      <c r="B25" s="14">
        <v>1984</v>
      </c>
      <c r="C25" s="14" t="s">
        <v>356</v>
      </c>
      <c r="D25" s="40">
        <v>0.5</v>
      </c>
      <c r="E25" s="26">
        <v>0.5</v>
      </c>
      <c r="F25" s="40">
        <v>0.5</v>
      </c>
      <c r="G25" s="26">
        <v>1</v>
      </c>
      <c r="H25" s="40">
        <v>0.5</v>
      </c>
      <c r="I25" s="26">
        <v>0.5</v>
      </c>
      <c r="J25" s="26">
        <v>1</v>
      </c>
      <c r="K25" s="40">
        <v>0</v>
      </c>
      <c r="L25" s="40">
        <v>0</v>
      </c>
      <c r="M25" s="27">
        <v>0</v>
      </c>
      <c r="N25" s="30">
        <f t="shared" si="1"/>
        <v>4.5</v>
      </c>
      <c r="O25" s="102">
        <f>AVERAGE(N25:N26)</f>
        <v>5.75</v>
      </c>
      <c r="P25" s="104" t="s">
        <v>32</v>
      </c>
    </row>
    <row r="26" spans="1:16" s="2" customFormat="1" ht="16.5" customHeight="1" x14ac:dyDescent="0.2">
      <c r="A26" s="31"/>
      <c r="B26" s="32"/>
      <c r="C26" s="32" t="s">
        <v>357</v>
      </c>
      <c r="D26" s="33">
        <v>1</v>
      </c>
      <c r="E26" s="33">
        <v>0.5</v>
      </c>
      <c r="F26" s="33">
        <v>1</v>
      </c>
      <c r="G26" s="43">
        <v>0</v>
      </c>
      <c r="H26" s="33">
        <v>1</v>
      </c>
      <c r="I26" s="33">
        <v>0.5</v>
      </c>
      <c r="J26" s="33">
        <v>1</v>
      </c>
      <c r="K26" s="33">
        <v>1</v>
      </c>
      <c r="L26" s="33">
        <v>1</v>
      </c>
      <c r="M26" s="34">
        <v>0</v>
      </c>
      <c r="N26" s="35">
        <f t="shared" si="1"/>
        <v>7</v>
      </c>
      <c r="O26" s="103"/>
      <c r="P26" s="105"/>
    </row>
    <row r="27" spans="1:16" s="2" customFormat="1" ht="16.5" customHeight="1" x14ac:dyDescent="0.2">
      <c r="A27" s="13" t="s">
        <v>512</v>
      </c>
      <c r="B27" s="14">
        <v>2019</v>
      </c>
      <c r="C27" s="14" t="s">
        <v>356</v>
      </c>
      <c r="D27" s="57">
        <v>1</v>
      </c>
      <c r="E27" s="57">
        <v>1</v>
      </c>
      <c r="F27" s="57">
        <v>0.5</v>
      </c>
      <c r="G27" s="57">
        <v>0.5</v>
      </c>
      <c r="H27" s="57">
        <v>0.5</v>
      </c>
      <c r="I27" s="57">
        <v>1</v>
      </c>
      <c r="J27" s="57">
        <v>0</v>
      </c>
      <c r="K27" s="57">
        <v>1</v>
      </c>
      <c r="L27" s="57">
        <v>1</v>
      </c>
      <c r="M27" s="58">
        <v>0</v>
      </c>
      <c r="N27" s="30">
        <f t="shared" ref="N27:N28" si="2">SUM(D27:M27)</f>
        <v>6.5</v>
      </c>
      <c r="O27" s="102">
        <f>AVERAGE(N27:N28)</f>
        <v>6.5</v>
      </c>
      <c r="P27" s="104" t="s">
        <v>32</v>
      </c>
    </row>
    <row r="28" spans="1:16" s="2" customFormat="1" ht="16.5" customHeight="1" x14ac:dyDescent="0.2">
      <c r="A28" s="31"/>
      <c r="B28" s="32"/>
      <c r="C28" s="32" t="s">
        <v>357</v>
      </c>
      <c r="D28" s="59">
        <v>1</v>
      </c>
      <c r="E28" s="59">
        <v>1</v>
      </c>
      <c r="F28" s="59">
        <v>1</v>
      </c>
      <c r="G28" s="59">
        <v>0.5</v>
      </c>
      <c r="H28" s="59">
        <v>0.5</v>
      </c>
      <c r="I28" s="59">
        <v>1</v>
      </c>
      <c r="J28" s="59">
        <v>0</v>
      </c>
      <c r="K28" s="59">
        <v>1</v>
      </c>
      <c r="L28" s="59">
        <v>0.5</v>
      </c>
      <c r="M28" s="60">
        <v>0</v>
      </c>
      <c r="N28" s="56">
        <f t="shared" si="2"/>
        <v>6.5</v>
      </c>
      <c r="O28" s="103"/>
      <c r="P28" s="105"/>
    </row>
    <row r="29" spans="1:16" s="2" customFormat="1" ht="16.5" customHeight="1" x14ac:dyDescent="0.2">
      <c r="A29" s="7" t="s">
        <v>49</v>
      </c>
      <c r="B29" s="15">
        <v>2018</v>
      </c>
      <c r="C29" s="14" t="s">
        <v>356</v>
      </c>
      <c r="D29" s="26">
        <v>1</v>
      </c>
      <c r="E29" s="26">
        <v>1</v>
      </c>
      <c r="F29" s="26">
        <v>1</v>
      </c>
      <c r="G29" s="26">
        <v>1</v>
      </c>
      <c r="H29" s="26">
        <v>1</v>
      </c>
      <c r="I29" s="40">
        <v>0.5</v>
      </c>
      <c r="J29" s="40">
        <v>0.5</v>
      </c>
      <c r="K29" s="26">
        <v>1</v>
      </c>
      <c r="L29" s="26">
        <v>0</v>
      </c>
      <c r="M29" s="26">
        <v>0.5</v>
      </c>
      <c r="N29" s="30">
        <f t="shared" si="1"/>
        <v>7.5</v>
      </c>
      <c r="O29" s="102">
        <f>AVERAGE(N29:N30)</f>
        <v>7.25</v>
      </c>
      <c r="P29" s="104" t="s">
        <v>30</v>
      </c>
    </row>
    <row r="30" spans="1:16" s="2" customFormat="1" ht="16.5" customHeight="1" x14ac:dyDescent="0.2">
      <c r="A30" s="36"/>
      <c r="B30" s="37"/>
      <c r="C30" s="32" t="s">
        <v>357</v>
      </c>
      <c r="D30" s="33">
        <v>1</v>
      </c>
      <c r="E30" s="43">
        <v>0</v>
      </c>
      <c r="F30" s="33">
        <v>1</v>
      </c>
      <c r="G30" s="33">
        <v>1</v>
      </c>
      <c r="H30" s="33">
        <v>1</v>
      </c>
      <c r="I30" s="33">
        <v>1</v>
      </c>
      <c r="J30" s="33">
        <v>1</v>
      </c>
      <c r="K30" s="33">
        <v>1</v>
      </c>
      <c r="L30" s="33">
        <v>0</v>
      </c>
      <c r="M30" s="44">
        <v>0</v>
      </c>
      <c r="N30" s="35">
        <f t="shared" si="1"/>
        <v>7</v>
      </c>
      <c r="O30" s="103"/>
      <c r="P30" s="105"/>
    </row>
    <row r="31" spans="1:16" s="2" customFormat="1" ht="16.5" customHeight="1" x14ac:dyDescent="0.2">
      <c r="A31" s="13" t="s">
        <v>50</v>
      </c>
      <c r="B31" s="14">
        <v>2006</v>
      </c>
      <c r="C31" s="14" t="s">
        <v>356</v>
      </c>
      <c r="D31" s="26">
        <v>1</v>
      </c>
      <c r="E31" s="26">
        <v>1</v>
      </c>
      <c r="F31" s="26">
        <v>1</v>
      </c>
      <c r="G31" s="26">
        <v>1</v>
      </c>
      <c r="H31" s="26">
        <v>0</v>
      </c>
      <c r="I31" s="26">
        <v>1</v>
      </c>
      <c r="J31" s="26">
        <v>1</v>
      </c>
      <c r="K31" s="26">
        <v>0</v>
      </c>
      <c r="L31" s="26">
        <v>1</v>
      </c>
      <c r="M31" s="27">
        <v>0.5</v>
      </c>
      <c r="N31" s="30">
        <f t="shared" si="1"/>
        <v>7.5</v>
      </c>
      <c r="O31" s="102">
        <f>AVERAGE(N31:N32)</f>
        <v>6.5</v>
      </c>
      <c r="P31" s="104" t="s">
        <v>32</v>
      </c>
    </row>
    <row r="32" spans="1:16" s="2" customFormat="1" ht="16.5" customHeight="1" x14ac:dyDescent="0.2">
      <c r="A32" s="31"/>
      <c r="B32" s="32"/>
      <c r="C32" s="32" t="s">
        <v>357</v>
      </c>
      <c r="D32" s="43">
        <v>0.5</v>
      </c>
      <c r="E32" s="33">
        <v>1</v>
      </c>
      <c r="F32" s="33">
        <v>1</v>
      </c>
      <c r="G32" s="43">
        <v>0</v>
      </c>
      <c r="H32" s="33">
        <v>0</v>
      </c>
      <c r="I32" s="33">
        <v>1</v>
      </c>
      <c r="J32" s="33">
        <v>1</v>
      </c>
      <c r="K32" s="33">
        <v>0</v>
      </c>
      <c r="L32" s="33">
        <v>1</v>
      </c>
      <c r="M32" s="44">
        <v>0</v>
      </c>
      <c r="N32" s="35">
        <f t="shared" si="1"/>
        <v>5.5</v>
      </c>
      <c r="O32" s="103"/>
      <c r="P32" s="105"/>
    </row>
    <row r="33" spans="1:16" s="2" customFormat="1" ht="16.5" customHeight="1" x14ac:dyDescent="0.2">
      <c r="A33" s="13" t="s">
        <v>51</v>
      </c>
      <c r="B33" s="14">
        <v>2010</v>
      </c>
      <c r="C33" s="14" t="s">
        <v>356</v>
      </c>
      <c r="D33" s="26">
        <v>1</v>
      </c>
      <c r="E33" s="26">
        <v>1</v>
      </c>
      <c r="F33" s="26">
        <v>1</v>
      </c>
      <c r="G33" s="26">
        <v>1</v>
      </c>
      <c r="H33" s="26">
        <v>1</v>
      </c>
      <c r="I33" s="26">
        <v>0.5</v>
      </c>
      <c r="J33" s="40">
        <v>0.5</v>
      </c>
      <c r="K33" s="26">
        <v>1</v>
      </c>
      <c r="L33" s="40">
        <v>0.5</v>
      </c>
      <c r="M33" s="26">
        <v>0.5</v>
      </c>
      <c r="N33" s="30">
        <f t="shared" si="1"/>
        <v>8</v>
      </c>
      <c r="O33" s="102">
        <f>AVERAGE(N33:N34)</f>
        <v>8</v>
      </c>
      <c r="P33" s="104" t="s">
        <v>30</v>
      </c>
    </row>
    <row r="34" spans="1:16" s="2" customFormat="1" ht="16.5" customHeight="1" x14ac:dyDescent="0.2">
      <c r="A34" s="31"/>
      <c r="B34" s="32"/>
      <c r="C34" s="32" t="s">
        <v>357</v>
      </c>
      <c r="D34" s="33">
        <v>1</v>
      </c>
      <c r="E34" s="43">
        <v>0.5</v>
      </c>
      <c r="F34" s="33">
        <v>1</v>
      </c>
      <c r="G34" s="33">
        <v>1</v>
      </c>
      <c r="H34" s="33">
        <v>1</v>
      </c>
      <c r="I34" s="33">
        <v>0.5</v>
      </c>
      <c r="J34" s="33">
        <v>1</v>
      </c>
      <c r="K34" s="33">
        <v>1</v>
      </c>
      <c r="L34" s="33">
        <v>1</v>
      </c>
      <c r="M34" s="44">
        <v>0</v>
      </c>
      <c r="N34" s="35">
        <f t="shared" si="1"/>
        <v>8</v>
      </c>
      <c r="O34" s="103"/>
      <c r="P34" s="105"/>
    </row>
    <row r="35" spans="1:16" s="2" customFormat="1" ht="16.5" customHeight="1" x14ac:dyDescent="0.2">
      <c r="A35" s="7" t="s">
        <v>52</v>
      </c>
      <c r="B35" s="15">
        <v>2011</v>
      </c>
      <c r="C35" s="14" t="s">
        <v>356</v>
      </c>
      <c r="D35" s="40">
        <v>0.5</v>
      </c>
      <c r="E35" s="26">
        <v>0</v>
      </c>
      <c r="F35" s="40">
        <v>0.5</v>
      </c>
      <c r="G35" s="26">
        <v>1</v>
      </c>
      <c r="H35" s="26">
        <v>0.5</v>
      </c>
      <c r="I35" s="40">
        <v>0.5</v>
      </c>
      <c r="J35" s="26">
        <v>1</v>
      </c>
      <c r="K35" s="26">
        <v>1</v>
      </c>
      <c r="L35" s="40">
        <v>0.5</v>
      </c>
      <c r="M35" s="40">
        <v>0.5</v>
      </c>
      <c r="N35" s="30">
        <f t="shared" si="1"/>
        <v>6</v>
      </c>
      <c r="O35" s="102">
        <f>AVERAGE(N35:N36)</f>
        <v>6.5</v>
      </c>
      <c r="P35" s="104" t="s">
        <v>32</v>
      </c>
    </row>
    <row r="36" spans="1:16" s="2" customFormat="1" ht="16.5" customHeight="1" x14ac:dyDescent="0.2">
      <c r="A36" s="36"/>
      <c r="B36" s="37"/>
      <c r="C36" s="32" t="s">
        <v>357</v>
      </c>
      <c r="D36" s="33">
        <v>1</v>
      </c>
      <c r="E36" s="33">
        <v>0</v>
      </c>
      <c r="F36" s="33">
        <v>1</v>
      </c>
      <c r="G36" s="43">
        <v>0</v>
      </c>
      <c r="H36" s="43">
        <v>0</v>
      </c>
      <c r="I36" s="33">
        <v>1</v>
      </c>
      <c r="J36" s="33">
        <v>1</v>
      </c>
      <c r="K36" s="33">
        <v>1</v>
      </c>
      <c r="L36" s="33">
        <v>1</v>
      </c>
      <c r="M36" s="34">
        <v>1</v>
      </c>
      <c r="N36" s="35">
        <f t="shared" si="1"/>
        <v>7</v>
      </c>
      <c r="O36" s="103"/>
      <c r="P36" s="105"/>
    </row>
    <row r="37" spans="1:16" s="2" customFormat="1" ht="16.5" customHeight="1" x14ac:dyDescent="0.2">
      <c r="A37" s="13" t="s">
        <v>53</v>
      </c>
      <c r="B37" s="14">
        <v>1987</v>
      </c>
      <c r="C37" s="14" t="s">
        <v>356</v>
      </c>
      <c r="D37" s="26">
        <v>1</v>
      </c>
      <c r="E37" s="26">
        <v>1</v>
      </c>
      <c r="F37" s="26">
        <v>1</v>
      </c>
      <c r="G37" s="26">
        <v>1</v>
      </c>
      <c r="H37" s="26">
        <v>1</v>
      </c>
      <c r="I37" s="26">
        <v>1</v>
      </c>
      <c r="J37" s="26">
        <v>1</v>
      </c>
      <c r="K37" s="26">
        <v>1</v>
      </c>
      <c r="L37" s="26">
        <v>0</v>
      </c>
      <c r="M37" s="27">
        <v>1</v>
      </c>
      <c r="N37" s="30">
        <f t="shared" si="1"/>
        <v>9</v>
      </c>
      <c r="O37" s="102">
        <f>AVERAGE(N37:N38)</f>
        <v>8.5</v>
      </c>
      <c r="P37" s="104" t="s">
        <v>30</v>
      </c>
    </row>
    <row r="38" spans="1:16" s="2" customFormat="1" ht="16.5" customHeight="1" x14ac:dyDescent="0.2">
      <c r="A38" s="31"/>
      <c r="B38" s="32"/>
      <c r="C38" s="32" t="s">
        <v>357</v>
      </c>
      <c r="D38" s="43">
        <v>0.5</v>
      </c>
      <c r="E38" s="33">
        <v>1</v>
      </c>
      <c r="F38" s="33">
        <v>1</v>
      </c>
      <c r="G38" s="43">
        <v>0.5</v>
      </c>
      <c r="H38" s="33">
        <v>1</v>
      </c>
      <c r="I38" s="33">
        <v>1</v>
      </c>
      <c r="J38" s="33">
        <v>1</v>
      </c>
      <c r="K38" s="33">
        <v>1</v>
      </c>
      <c r="L38" s="33">
        <v>0</v>
      </c>
      <c r="M38" s="34">
        <v>1</v>
      </c>
      <c r="N38" s="35">
        <f t="shared" si="1"/>
        <v>8</v>
      </c>
      <c r="O38" s="103"/>
      <c r="P38" s="105"/>
    </row>
    <row r="39" spans="1:16" s="2" customFormat="1" ht="16.5" customHeight="1" x14ac:dyDescent="0.2">
      <c r="A39" s="7" t="s">
        <v>54</v>
      </c>
      <c r="B39" s="15">
        <v>2000</v>
      </c>
      <c r="C39" s="14" t="s">
        <v>356</v>
      </c>
      <c r="D39" s="26">
        <v>0.5</v>
      </c>
      <c r="E39" s="26">
        <v>0</v>
      </c>
      <c r="F39" s="40">
        <v>0</v>
      </c>
      <c r="G39" s="26">
        <v>1</v>
      </c>
      <c r="H39" s="26">
        <v>0</v>
      </c>
      <c r="I39" s="26">
        <v>1</v>
      </c>
      <c r="J39" s="26">
        <v>1</v>
      </c>
      <c r="K39" s="26">
        <v>1</v>
      </c>
      <c r="L39" s="26">
        <v>1</v>
      </c>
      <c r="M39" s="27">
        <v>1</v>
      </c>
      <c r="N39" s="30">
        <f t="shared" si="1"/>
        <v>6.5</v>
      </c>
      <c r="O39" s="102">
        <f>AVERAGE(N39:N40)</f>
        <v>6.25</v>
      </c>
      <c r="P39" s="104" t="s">
        <v>32</v>
      </c>
    </row>
    <row r="40" spans="1:16" s="2" customFormat="1" ht="16.5" customHeight="1" x14ac:dyDescent="0.2">
      <c r="A40" s="36"/>
      <c r="B40" s="37"/>
      <c r="C40" s="32" t="s">
        <v>357</v>
      </c>
      <c r="D40" s="33">
        <v>0.5</v>
      </c>
      <c r="E40" s="33">
        <v>0</v>
      </c>
      <c r="F40" s="33">
        <v>0.5</v>
      </c>
      <c r="G40" s="43">
        <v>0</v>
      </c>
      <c r="H40" s="33">
        <v>0</v>
      </c>
      <c r="I40" s="33">
        <v>1</v>
      </c>
      <c r="J40" s="33">
        <v>1</v>
      </c>
      <c r="K40" s="33">
        <v>1</v>
      </c>
      <c r="L40" s="33">
        <v>1</v>
      </c>
      <c r="M40" s="34">
        <v>1</v>
      </c>
      <c r="N40" s="35">
        <f t="shared" si="1"/>
        <v>6</v>
      </c>
      <c r="O40" s="103"/>
      <c r="P40" s="105"/>
    </row>
    <row r="41" spans="1:16" s="2" customFormat="1" ht="16.5" customHeight="1" x14ac:dyDescent="0.2">
      <c r="A41" s="7" t="s">
        <v>55</v>
      </c>
      <c r="B41" s="15">
        <v>2016</v>
      </c>
      <c r="C41" s="14" t="s">
        <v>356</v>
      </c>
      <c r="D41" s="26">
        <v>1</v>
      </c>
      <c r="E41" s="40">
        <v>0</v>
      </c>
      <c r="F41" s="40">
        <v>0.5</v>
      </c>
      <c r="G41" s="26">
        <v>0.5</v>
      </c>
      <c r="H41" s="26">
        <v>0</v>
      </c>
      <c r="I41" s="26">
        <v>0.5</v>
      </c>
      <c r="J41" s="26">
        <v>0</v>
      </c>
      <c r="K41" s="26">
        <v>0</v>
      </c>
      <c r="L41" s="26">
        <v>0</v>
      </c>
      <c r="M41" s="27">
        <v>0</v>
      </c>
      <c r="N41" s="30">
        <f t="shared" si="1"/>
        <v>2.5</v>
      </c>
      <c r="O41" s="102">
        <f>AVERAGE(N41:N42)</f>
        <v>2</v>
      </c>
      <c r="P41" s="104" t="s">
        <v>34</v>
      </c>
    </row>
    <row r="42" spans="1:16" s="2" customFormat="1" ht="16.5" customHeight="1" x14ac:dyDescent="0.2">
      <c r="A42" s="36"/>
      <c r="B42" s="37"/>
      <c r="C42" s="32" t="s">
        <v>357</v>
      </c>
      <c r="D42" s="43">
        <v>0</v>
      </c>
      <c r="E42" s="33">
        <v>0.5</v>
      </c>
      <c r="F42" s="33">
        <v>1</v>
      </c>
      <c r="G42" s="43">
        <v>0</v>
      </c>
      <c r="H42" s="33">
        <v>0</v>
      </c>
      <c r="I42" s="43">
        <v>0</v>
      </c>
      <c r="J42" s="33">
        <v>0</v>
      </c>
      <c r="K42" s="33">
        <v>0</v>
      </c>
      <c r="L42" s="33">
        <v>0</v>
      </c>
      <c r="M42" s="34">
        <v>0</v>
      </c>
      <c r="N42" s="35">
        <f t="shared" si="1"/>
        <v>1.5</v>
      </c>
      <c r="O42" s="103"/>
      <c r="P42" s="105"/>
    </row>
    <row r="43" spans="1:16" s="2" customFormat="1" ht="16.5" customHeight="1" x14ac:dyDescent="0.2">
      <c r="A43" s="7" t="s">
        <v>56</v>
      </c>
      <c r="B43" s="15">
        <v>1975</v>
      </c>
      <c r="C43" s="14" t="s">
        <v>356</v>
      </c>
      <c r="D43" s="26">
        <v>1</v>
      </c>
      <c r="E43" s="26">
        <v>1</v>
      </c>
      <c r="F43" s="40">
        <v>0.5</v>
      </c>
      <c r="G43" s="26">
        <v>0.5</v>
      </c>
      <c r="H43" s="26">
        <v>0.5</v>
      </c>
      <c r="I43" s="26">
        <v>0.5</v>
      </c>
      <c r="J43" s="26">
        <v>0.5</v>
      </c>
      <c r="K43" s="40">
        <v>0.5</v>
      </c>
      <c r="L43" s="26">
        <v>1</v>
      </c>
      <c r="M43" s="27">
        <v>0.5</v>
      </c>
      <c r="N43" s="30">
        <f t="shared" si="1"/>
        <v>6.5</v>
      </c>
      <c r="O43" s="102">
        <f>AVERAGE(N43:N44)</f>
        <v>6.75</v>
      </c>
      <c r="P43" s="104" t="s">
        <v>32</v>
      </c>
    </row>
    <row r="44" spans="1:16" s="2" customFormat="1" ht="16.5" customHeight="1" x14ac:dyDescent="0.2">
      <c r="A44" s="36"/>
      <c r="B44" s="37"/>
      <c r="C44" s="32" t="s">
        <v>357</v>
      </c>
      <c r="D44" s="33">
        <v>1</v>
      </c>
      <c r="E44" s="33">
        <v>1</v>
      </c>
      <c r="F44" s="33">
        <v>1</v>
      </c>
      <c r="G44" s="43">
        <v>0</v>
      </c>
      <c r="H44" s="33">
        <v>0.5</v>
      </c>
      <c r="I44" s="33">
        <v>0.5</v>
      </c>
      <c r="J44" s="33">
        <v>0.5</v>
      </c>
      <c r="K44" s="33">
        <v>1</v>
      </c>
      <c r="L44" s="33">
        <v>1</v>
      </c>
      <c r="M44" s="34">
        <v>0.5</v>
      </c>
      <c r="N44" s="35">
        <f t="shared" si="1"/>
        <v>7</v>
      </c>
      <c r="O44" s="103"/>
      <c r="P44" s="105"/>
    </row>
    <row r="45" spans="1:16" s="2" customFormat="1" ht="16.5" customHeight="1" x14ac:dyDescent="0.2">
      <c r="A45" s="7" t="s">
        <v>57</v>
      </c>
      <c r="B45" s="15">
        <v>1994</v>
      </c>
      <c r="C45" s="14" t="s">
        <v>356</v>
      </c>
      <c r="D45" s="26">
        <v>1</v>
      </c>
      <c r="E45" s="26">
        <v>1</v>
      </c>
      <c r="F45" s="26">
        <v>1</v>
      </c>
      <c r="G45" s="26">
        <v>1</v>
      </c>
      <c r="H45" s="26">
        <v>0.5</v>
      </c>
      <c r="I45" s="26">
        <v>1</v>
      </c>
      <c r="J45" s="26">
        <v>1</v>
      </c>
      <c r="K45" s="26">
        <v>1</v>
      </c>
      <c r="L45" s="26">
        <v>1</v>
      </c>
      <c r="M45" s="26">
        <v>0.5</v>
      </c>
      <c r="N45" s="30">
        <f t="shared" si="1"/>
        <v>9</v>
      </c>
      <c r="O45" s="102">
        <f>AVERAGE(N45:N46)</f>
        <v>8</v>
      </c>
      <c r="P45" s="104" t="s">
        <v>30</v>
      </c>
    </row>
    <row r="46" spans="1:16" s="2" customFormat="1" ht="16.5" customHeight="1" x14ac:dyDescent="0.2">
      <c r="A46" s="36"/>
      <c r="B46" s="37"/>
      <c r="C46" s="32" t="s">
        <v>357</v>
      </c>
      <c r="D46" s="33">
        <v>1</v>
      </c>
      <c r="E46" s="33">
        <v>1</v>
      </c>
      <c r="F46" s="33">
        <v>1</v>
      </c>
      <c r="G46" s="43">
        <v>0</v>
      </c>
      <c r="H46" s="43">
        <v>0</v>
      </c>
      <c r="I46" s="33">
        <v>1</v>
      </c>
      <c r="J46" s="33">
        <v>1</v>
      </c>
      <c r="K46" s="33">
        <v>1</v>
      </c>
      <c r="L46" s="33">
        <v>1</v>
      </c>
      <c r="M46" s="44">
        <v>0</v>
      </c>
      <c r="N46" s="35">
        <f t="shared" si="1"/>
        <v>7</v>
      </c>
      <c r="O46" s="103"/>
      <c r="P46" s="105"/>
    </row>
    <row r="47" spans="1:16" s="18" customFormat="1" ht="16.5" customHeight="1" x14ac:dyDescent="0.2">
      <c r="A47" s="16" t="s">
        <v>102</v>
      </c>
      <c r="B47" s="19">
        <v>2012</v>
      </c>
      <c r="C47" s="14" t="s">
        <v>356</v>
      </c>
      <c r="D47" s="29">
        <v>1</v>
      </c>
      <c r="E47" s="29">
        <v>1</v>
      </c>
      <c r="F47" s="29">
        <v>1</v>
      </c>
      <c r="G47" s="29">
        <v>1</v>
      </c>
      <c r="H47" s="29">
        <v>0</v>
      </c>
      <c r="I47" s="29">
        <v>1</v>
      </c>
      <c r="J47" s="29">
        <v>1</v>
      </c>
      <c r="K47" s="29">
        <v>1</v>
      </c>
      <c r="L47" s="29">
        <v>0</v>
      </c>
      <c r="M47" s="28">
        <v>0.5</v>
      </c>
      <c r="N47" s="30">
        <f t="shared" si="1"/>
        <v>7.5</v>
      </c>
      <c r="O47" s="102">
        <f>AVERAGE(N47:N48)</f>
        <v>6.75</v>
      </c>
      <c r="P47" s="104" t="s">
        <v>32</v>
      </c>
    </row>
    <row r="48" spans="1:16" s="18" customFormat="1" ht="16.5" customHeight="1" x14ac:dyDescent="0.2">
      <c r="A48" s="38"/>
      <c r="B48" s="39"/>
      <c r="C48" s="32" t="s">
        <v>357</v>
      </c>
      <c r="D48" s="33">
        <v>1</v>
      </c>
      <c r="E48" s="33">
        <v>1</v>
      </c>
      <c r="F48" s="33">
        <v>1</v>
      </c>
      <c r="G48" s="43">
        <v>0</v>
      </c>
      <c r="H48" s="33">
        <v>0</v>
      </c>
      <c r="I48" s="33">
        <v>1</v>
      </c>
      <c r="J48" s="33">
        <v>1</v>
      </c>
      <c r="K48" s="33">
        <v>1</v>
      </c>
      <c r="L48" s="33">
        <v>0</v>
      </c>
      <c r="M48" s="44">
        <v>0</v>
      </c>
      <c r="N48" s="35">
        <f t="shared" si="1"/>
        <v>6</v>
      </c>
      <c r="O48" s="103"/>
      <c r="P48" s="105"/>
    </row>
    <row r="49" spans="1:16" s="18" customFormat="1" ht="16.5" customHeight="1" x14ac:dyDescent="0.2">
      <c r="A49" s="16" t="s">
        <v>103</v>
      </c>
      <c r="B49" s="19">
        <v>1986</v>
      </c>
      <c r="C49" s="14" t="s">
        <v>356</v>
      </c>
      <c r="D49" s="29">
        <v>1</v>
      </c>
      <c r="E49" s="29">
        <v>0.5</v>
      </c>
      <c r="F49" s="29">
        <v>1</v>
      </c>
      <c r="G49" s="29">
        <v>0.5</v>
      </c>
      <c r="H49" s="29">
        <v>0.5</v>
      </c>
      <c r="I49" s="29">
        <v>0</v>
      </c>
      <c r="J49" s="29">
        <v>0.5</v>
      </c>
      <c r="K49" s="42">
        <v>0.5</v>
      </c>
      <c r="L49" s="29">
        <v>1</v>
      </c>
      <c r="M49" s="28">
        <v>0.5</v>
      </c>
      <c r="N49" s="30">
        <f t="shared" si="1"/>
        <v>6</v>
      </c>
      <c r="O49" s="102">
        <f>AVERAGE(N49:N50)</f>
        <v>5.5</v>
      </c>
      <c r="P49" s="104" t="s">
        <v>32</v>
      </c>
    </row>
    <row r="50" spans="1:16" s="18" customFormat="1" ht="16.5" customHeight="1" x14ac:dyDescent="0.2">
      <c r="A50" s="38"/>
      <c r="B50" s="39"/>
      <c r="C50" s="32" t="s">
        <v>357</v>
      </c>
      <c r="D50" s="33">
        <v>1</v>
      </c>
      <c r="E50" s="33">
        <v>0.5</v>
      </c>
      <c r="F50" s="33">
        <v>1</v>
      </c>
      <c r="G50" s="43">
        <v>0</v>
      </c>
      <c r="H50" s="43">
        <v>0</v>
      </c>
      <c r="I50" s="33">
        <v>0</v>
      </c>
      <c r="J50" s="33">
        <v>0.5</v>
      </c>
      <c r="K50" s="33">
        <v>1</v>
      </c>
      <c r="L50" s="33">
        <v>1</v>
      </c>
      <c r="M50" s="44">
        <v>0</v>
      </c>
      <c r="N50" s="35">
        <f t="shared" si="1"/>
        <v>5</v>
      </c>
      <c r="O50" s="103"/>
      <c r="P50" s="105"/>
    </row>
    <row r="51" spans="1:16" ht="16.5" customHeight="1" x14ac:dyDescent="0.2">
      <c r="A51" s="16" t="s">
        <v>104</v>
      </c>
      <c r="B51" s="19">
        <v>1966</v>
      </c>
      <c r="C51" s="14" t="s">
        <v>356</v>
      </c>
      <c r="D51" s="28">
        <v>1</v>
      </c>
      <c r="E51" s="28">
        <v>1</v>
      </c>
      <c r="F51" s="28">
        <v>1</v>
      </c>
      <c r="G51" s="28">
        <v>1</v>
      </c>
      <c r="H51" s="28">
        <v>0.5</v>
      </c>
      <c r="I51" s="28">
        <v>1</v>
      </c>
      <c r="J51" s="28">
        <v>1</v>
      </c>
      <c r="K51" s="28">
        <v>0</v>
      </c>
      <c r="L51" s="28">
        <v>1</v>
      </c>
      <c r="M51" s="28">
        <v>1</v>
      </c>
      <c r="N51" s="30">
        <f t="shared" si="1"/>
        <v>8.5</v>
      </c>
      <c r="O51" s="102">
        <f>AVERAGE(N51:N52)</f>
        <v>7</v>
      </c>
      <c r="P51" s="104" t="s">
        <v>30</v>
      </c>
    </row>
    <row r="52" spans="1:16" x14ac:dyDescent="0.2">
      <c r="A52" s="38"/>
      <c r="B52" s="39"/>
      <c r="C52" s="32" t="s">
        <v>357</v>
      </c>
      <c r="D52" s="43">
        <v>0.5</v>
      </c>
      <c r="E52" s="33">
        <v>1</v>
      </c>
      <c r="F52" s="33">
        <v>1</v>
      </c>
      <c r="G52" s="43">
        <v>0</v>
      </c>
      <c r="H52" s="43">
        <v>0</v>
      </c>
      <c r="I52" s="33">
        <v>1</v>
      </c>
      <c r="J52" s="33">
        <v>1</v>
      </c>
      <c r="K52" s="33">
        <v>0</v>
      </c>
      <c r="L52" s="33">
        <v>1</v>
      </c>
      <c r="M52" s="43">
        <v>0</v>
      </c>
      <c r="N52" s="35">
        <f t="shared" si="1"/>
        <v>5.5</v>
      </c>
      <c r="O52" s="103"/>
      <c r="P52" s="105"/>
    </row>
    <row r="53" spans="1:16" x14ac:dyDescent="0.2">
      <c r="B53" s="19"/>
      <c r="C53" s="19"/>
      <c r="D53" s="20"/>
      <c r="E53" s="20"/>
      <c r="F53" s="20"/>
      <c r="G53" s="20"/>
      <c r="H53" s="20"/>
      <c r="I53" s="20"/>
      <c r="J53" s="20"/>
      <c r="K53" s="20"/>
      <c r="L53" s="20"/>
      <c r="M53" s="20"/>
      <c r="N53" s="22"/>
    </row>
  </sheetData>
  <mergeCells count="50">
    <mergeCell ref="O3:O4"/>
    <mergeCell ref="P3:P4"/>
    <mergeCell ref="O27:O28"/>
    <mergeCell ref="P27:P28"/>
    <mergeCell ref="P51:P52"/>
    <mergeCell ref="P29:P30"/>
    <mergeCell ref="P31:P32"/>
    <mergeCell ref="P33:P34"/>
    <mergeCell ref="P35:P36"/>
    <mergeCell ref="P37:P38"/>
    <mergeCell ref="P39:P40"/>
    <mergeCell ref="P41:P42"/>
    <mergeCell ref="P43:P44"/>
    <mergeCell ref="P45:P46"/>
    <mergeCell ref="P47:P48"/>
    <mergeCell ref="P49:P50"/>
    <mergeCell ref="P15:P16"/>
    <mergeCell ref="P17:P18"/>
    <mergeCell ref="P19:P20"/>
    <mergeCell ref="P21:P22"/>
    <mergeCell ref="P23:P24"/>
    <mergeCell ref="P25:P26"/>
    <mergeCell ref="O43:O44"/>
    <mergeCell ref="O45:O46"/>
    <mergeCell ref="O47:O48"/>
    <mergeCell ref="O49:O50"/>
    <mergeCell ref="O25:O26"/>
    <mergeCell ref="O29:O30"/>
    <mergeCell ref="O51:O52"/>
    <mergeCell ref="P5:P6"/>
    <mergeCell ref="P7:P8"/>
    <mergeCell ref="P9:P10"/>
    <mergeCell ref="P11:P12"/>
    <mergeCell ref="P13:P14"/>
    <mergeCell ref="O31:O32"/>
    <mergeCell ref="O33:O34"/>
    <mergeCell ref="O35:O36"/>
    <mergeCell ref="O37:O38"/>
    <mergeCell ref="O39:O40"/>
    <mergeCell ref="O41:O42"/>
    <mergeCell ref="O17:O18"/>
    <mergeCell ref="O19:O20"/>
    <mergeCell ref="O21:O22"/>
    <mergeCell ref="O23:O24"/>
    <mergeCell ref="O15:O16"/>
    <mergeCell ref="O5:O6"/>
    <mergeCell ref="O7:O8"/>
    <mergeCell ref="O9:O10"/>
    <mergeCell ref="O11:O12"/>
    <mergeCell ref="O13:O14"/>
  </mergeCells>
  <conditionalFormatting sqref="D6">
    <cfRule type="cellIs" dxfId="37" priority="60" operator="notEqual">
      <formula>$D$5</formula>
    </cfRule>
  </conditionalFormatting>
  <conditionalFormatting sqref="N5:N26 N29:N51">
    <cfRule type="cellIs" dxfId="36" priority="53" operator="lessThan">
      <formula>5</formula>
    </cfRule>
    <cfRule type="cellIs" dxfId="35" priority="54" operator="between">
      <formula>5</formula>
      <formula>6</formula>
    </cfRule>
    <cfRule type="cellIs" dxfId="34" priority="55" operator="greaterThan">
      <formula>6.3</formula>
    </cfRule>
    <cfRule type="cellIs" dxfId="33" priority="56" operator="greaterThan">
      <formula>6.5</formula>
    </cfRule>
    <cfRule type="colorScale" priority="59">
      <colorScale>
        <cfvo type="min"/>
        <cfvo type="percentile" val="50"/>
        <cfvo type="max"/>
        <color rgb="FFF8696B"/>
        <color rgb="FFFFEB84"/>
        <color rgb="FF63BE7B"/>
      </colorScale>
    </cfRule>
  </conditionalFormatting>
  <conditionalFormatting sqref="N5:N26 N29:N51">
    <cfRule type="containsText" dxfId="32" priority="57" operator="containsText" text="Fair">
      <formula>NOT(ISERROR(SEARCH("Fair",N5)))</formula>
    </cfRule>
    <cfRule type="containsText" dxfId="31" priority="58" operator="containsText" text="Good">
      <formula>NOT(ISERROR(SEARCH("Good",N5)))</formula>
    </cfRule>
  </conditionalFormatting>
  <conditionalFormatting sqref="N52">
    <cfRule type="cellIs" dxfId="30" priority="46" operator="lessThan">
      <formula>5</formula>
    </cfRule>
    <cfRule type="cellIs" dxfId="29" priority="47" operator="between">
      <formula>5</formula>
      <formula>6</formula>
    </cfRule>
    <cfRule type="cellIs" dxfId="28" priority="48" operator="greaterThan">
      <formula>6.3</formula>
    </cfRule>
    <cfRule type="cellIs" dxfId="27" priority="49" operator="greaterThan">
      <formula>6.5</formula>
    </cfRule>
    <cfRule type="colorScale" priority="52">
      <colorScale>
        <cfvo type="min"/>
        <cfvo type="percentile" val="50"/>
        <cfvo type="max"/>
        <color rgb="FFF8696B"/>
        <color rgb="FFFFEB84"/>
        <color rgb="FF63BE7B"/>
      </colorScale>
    </cfRule>
  </conditionalFormatting>
  <conditionalFormatting sqref="N52">
    <cfRule type="containsText" dxfId="26" priority="50" operator="containsText" text="Fair">
      <formula>NOT(ISERROR(SEARCH("Fair",N52)))</formula>
    </cfRule>
    <cfRule type="containsText" dxfId="25" priority="51" operator="containsText" text="Good">
      <formula>NOT(ISERROR(SEARCH("Good",N52)))</formula>
    </cfRule>
  </conditionalFormatting>
  <conditionalFormatting sqref="O15 O51 O49 O47 O45 O43 O41 O37 O35 O33 O31 O29 O25 O23 O21 O19 O17 O39">
    <cfRule type="cellIs" dxfId="24" priority="25" operator="lessThan">
      <formula>5</formula>
    </cfRule>
    <cfRule type="cellIs" dxfId="23" priority="26" operator="between">
      <formula>5</formula>
      <formula>6.9</formula>
    </cfRule>
    <cfRule type="cellIs" dxfId="22" priority="27" operator="greaterThanOrEqual">
      <formula>7</formula>
    </cfRule>
  </conditionalFormatting>
  <conditionalFormatting sqref="O5 O7 O9 O11 O13">
    <cfRule type="cellIs" dxfId="21" priority="22" operator="lessThan">
      <formula>5</formula>
    </cfRule>
    <cfRule type="cellIs" dxfId="20" priority="23" operator="between">
      <formula>5</formula>
      <formula>6.9</formula>
    </cfRule>
    <cfRule type="cellIs" dxfId="19" priority="24" operator="greaterThanOrEqual">
      <formula>7</formula>
    </cfRule>
  </conditionalFormatting>
  <conditionalFormatting sqref="D4">
    <cfRule type="cellIs" dxfId="18" priority="21" operator="notEqual">
      <formula>$D$5</formula>
    </cfRule>
  </conditionalFormatting>
  <conditionalFormatting sqref="N3:N4">
    <cfRule type="cellIs" dxfId="17" priority="14" operator="lessThan">
      <formula>5</formula>
    </cfRule>
    <cfRule type="cellIs" dxfId="16" priority="15" operator="between">
      <formula>5</formula>
      <formula>6</formula>
    </cfRule>
    <cfRule type="cellIs" dxfId="15" priority="16" operator="greaterThan">
      <formula>6.3</formula>
    </cfRule>
    <cfRule type="cellIs" dxfId="14" priority="17" operator="greaterThan">
      <formula>6.5</formula>
    </cfRule>
    <cfRule type="colorScale" priority="20">
      <colorScale>
        <cfvo type="min"/>
        <cfvo type="percentile" val="50"/>
        <cfvo type="max"/>
        <color rgb="FFF8696B"/>
        <color rgb="FFFFEB84"/>
        <color rgb="FF63BE7B"/>
      </colorScale>
    </cfRule>
  </conditionalFormatting>
  <conditionalFormatting sqref="N3:N4">
    <cfRule type="containsText" dxfId="13" priority="18" operator="containsText" text="Fair">
      <formula>NOT(ISERROR(SEARCH("Fair",N3)))</formula>
    </cfRule>
    <cfRule type="containsText" dxfId="12" priority="19" operator="containsText" text="Good">
      <formula>NOT(ISERROR(SEARCH("Good",N3)))</formula>
    </cfRule>
  </conditionalFormatting>
  <conditionalFormatting sqref="O3">
    <cfRule type="cellIs" dxfId="11" priority="11" operator="lessThan">
      <formula>5</formula>
    </cfRule>
    <cfRule type="cellIs" dxfId="10" priority="12" operator="between">
      <formula>5</formula>
      <formula>6.9</formula>
    </cfRule>
    <cfRule type="cellIs" dxfId="9" priority="13" operator="greaterThanOrEqual">
      <formula>7</formula>
    </cfRule>
  </conditionalFormatting>
  <conditionalFormatting sqref="N27:N28">
    <cfRule type="cellIs" dxfId="8" priority="4" operator="lessThan">
      <formula>5</formula>
    </cfRule>
    <cfRule type="cellIs" dxfId="7" priority="5" operator="between">
      <formula>5</formula>
      <formula>6</formula>
    </cfRule>
    <cfRule type="cellIs" dxfId="6" priority="6" operator="greaterThan">
      <formula>6.3</formula>
    </cfRule>
    <cfRule type="cellIs" dxfId="5" priority="7" operator="greaterThan">
      <formula>6.5</formula>
    </cfRule>
    <cfRule type="colorScale" priority="10">
      <colorScale>
        <cfvo type="min"/>
        <cfvo type="percentile" val="50"/>
        <cfvo type="max"/>
        <color rgb="FFF8696B"/>
        <color rgb="FFFFEB84"/>
        <color rgb="FF63BE7B"/>
      </colorScale>
    </cfRule>
  </conditionalFormatting>
  <conditionalFormatting sqref="N27:N28">
    <cfRule type="containsText" dxfId="4" priority="8" operator="containsText" text="Fair">
      <formula>NOT(ISERROR(SEARCH("Fair",N27)))</formula>
    </cfRule>
    <cfRule type="containsText" dxfId="3" priority="9" operator="containsText" text="Good">
      <formula>NOT(ISERROR(SEARCH("Good",N27)))</formula>
    </cfRule>
  </conditionalFormatting>
  <conditionalFormatting sqref="O27">
    <cfRule type="cellIs" dxfId="2" priority="1" operator="lessThan">
      <formula>5</formula>
    </cfRule>
    <cfRule type="cellIs" dxfId="1" priority="2" operator="between">
      <formula>5</formula>
      <formula>6.9</formula>
    </cfRule>
    <cfRule type="cellIs" dxfId="0" priority="3" operator="greaterThanOrEqual">
      <formula>7</formula>
    </cfRule>
  </conditionalFormatting>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A122"/>
  <sheetViews>
    <sheetView zoomScale="80" zoomScaleNormal="80" workbookViewId="0">
      <pane ySplit="1" topLeftCell="A59" activePane="bottomLeft" state="frozen"/>
      <selection activeCell="C28" sqref="C28"/>
      <selection pane="bottomLeft" activeCell="T85" sqref="T85:T89"/>
    </sheetView>
  </sheetViews>
  <sheetFormatPr defaultRowHeight="15" customHeight="1" x14ac:dyDescent="0.2"/>
  <cols>
    <col min="1" max="1" width="19.42578125" style="63" customWidth="1"/>
    <col min="2" max="2" width="8.7109375" style="64" customWidth="1"/>
    <col min="3" max="3" width="17.5703125" style="63" customWidth="1"/>
    <col min="4" max="4" width="21.42578125" style="63" customWidth="1"/>
    <col min="5" max="5" width="14.28515625" style="63" customWidth="1"/>
    <col min="6" max="6" width="10.85546875" style="64" customWidth="1"/>
    <col min="7" max="8" width="13.140625" style="64" customWidth="1"/>
    <col min="9" max="9" width="8" style="64" customWidth="1"/>
    <col min="10" max="10" width="13.42578125" style="64" customWidth="1"/>
    <col min="11" max="11" width="13.28515625" style="64" customWidth="1"/>
    <col min="12" max="14" width="11" style="64" customWidth="1"/>
    <col min="15" max="16" width="11.85546875" style="64" customWidth="1"/>
    <col min="17" max="17" width="8.85546875" style="84" customWidth="1"/>
    <col min="18" max="18" width="8.28515625" style="84" customWidth="1"/>
    <col min="19" max="22" width="11" style="64" customWidth="1"/>
    <col min="23" max="23" width="20.5703125" style="64" customWidth="1"/>
    <col min="24" max="24" width="16.5703125" style="63" customWidth="1"/>
    <col min="25" max="25" width="13.140625" style="64" customWidth="1"/>
    <col min="26" max="26" width="13.140625" style="85" customWidth="1"/>
    <col min="27" max="27" width="17.5703125" style="64" customWidth="1"/>
    <col min="28" max="28" width="53.28515625" style="63" customWidth="1"/>
    <col min="29" max="29" width="15.140625" style="85" customWidth="1"/>
    <col min="30" max="30" width="14.85546875" style="64" customWidth="1"/>
    <col min="31" max="31" width="20.85546875" style="64" customWidth="1"/>
    <col min="32" max="32" width="11.7109375" style="85" customWidth="1"/>
    <col min="33" max="33" width="13.5703125" style="64" customWidth="1"/>
    <col min="34" max="34" width="11.7109375" style="64" customWidth="1"/>
    <col min="35" max="35" width="14" style="64" customWidth="1"/>
    <col min="36" max="36" width="14.28515625" style="64" customWidth="1"/>
    <col min="37" max="37" width="13.5703125" style="64" customWidth="1"/>
    <col min="38" max="38" width="11.7109375" style="64" customWidth="1"/>
    <col min="39" max="39" width="18.42578125" style="63" customWidth="1"/>
    <col min="40" max="40" width="48" style="63" customWidth="1"/>
    <col min="41" max="41" width="85.85546875" style="63" customWidth="1"/>
    <col min="42" max="42" width="10.42578125" style="86" customWidth="1"/>
    <col min="43" max="43" width="9.28515625" style="86" customWidth="1"/>
    <col min="44" max="44" width="11.5703125" style="63" customWidth="1"/>
    <col min="45" max="45" width="11.7109375" style="63" customWidth="1"/>
    <col min="46" max="46" width="11.85546875" style="63" customWidth="1"/>
    <col min="47" max="47" width="8.140625" style="86" customWidth="1"/>
    <col min="48" max="48" width="12.5703125" style="63" customWidth="1"/>
    <col min="49" max="49" width="16.42578125" style="63" customWidth="1"/>
    <col min="50" max="50" width="15.5703125" style="63" customWidth="1"/>
    <col min="51" max="51" width="17" style="63" customWidth="1"/>
    <col min="52" max="52" width="41.85546875" style="63" customWidth="1"/>
    <col min="53" max="53" width="64.42578125" style="63" customWidth="1"/>
    <col min="54" max="16384" width="9.140625" style="63"/>
  </cols>
  <sheetData>
    <row r="1" spans="1:53" s="61" customFormat="1" ht="64.5" customHeight="1" x14ac:dyDescent="0.2">
      <c r="A1" s="61" t="s">
        <v>58</v>
      </c>
      <c r="B1" s="62" t="s">
        <v>37</v>
      </c>
      <c r="C1" s="61" t="s">
        <v>119</v>
      </c>
      <c r="D1" s="61" t="s">
        <v>122</v>
      </c>
      <c r="E1" s="61" t="s">
        <v>123</v>
      </c>
      <c r="F1" s="62" t="s">
        <v>59</v>
      </c>
      <c r="G1" s="62" t="s">
        <v>60</v>
      </c>
      <c r="H1" s="62" t="s">
        <v>61</v>
      </c>
      <c r="I1" s="62" t="s">
        <v>62</v>
      </c>
      <c r="J1" s="62" t="s">
        <v>63</v>
      </c>
      <c r="K1" s="62" t="s">
        <v>64</v>
      </c>
      <c r="L1" s="62" t="s">
        <v>463</v>
      </c>
      <c r="M1" s="62" t="s">
        <v>163</v>
      </c>
      <c r="N1" s="62" t="s">
        <v>179</v>
      </c>
      <c r="O1" s="62" t="s">
        <v>132</v>
      </c>
      <c r="P1" s="62" t="s">
        <v>326</v>
      </c>
      <c r="Q1" s="81" t="s">
        <v>469</v>
      </c>
      <c r="R1" s="81" t="s">
        <v>470</v>
      </c>
      <c r="S1" s="62" t="s">
        <v>282</v>
      </c>
      <c r="T1" s="62" t="s">
        <v>533</v>
      </c>
      <c r="U1" s="62" t="s">
        <v>329</v>
      </c>
      <c r="V1" s="62" t="s">
        <v>293</v>
      </c>
      <c r="W1" s="62" t="s">
        <v>67</v>
      </c>
      <c r="X1" s="62" t="s">
        <v>328</v>
      </c>
      <c r="Y1" s="62" t="s">
        <v>116</v>
      </c>
      <c r="Z1" s="82" t="s">
        <v>255</v>
      </c>
      <c r="AA1" s="62" t="s">
        <v>167</v>
      </c>
      <c r="AB1" s="61" t="s">
        <v>65</v>
      </c>
      <c r="AC1" s="82" t="s">
        <v>276</v>
      </c>
      <c r="AD1" s="62" t="s">
        <v>66</v>
      </c>
      <c r="AE1" s="62" t="s">
        <v>114</v>
      </c>
      <c r="AF1" s="82" t="s">
        <v>181</v>
      </c>
      <c r="AG1" s="62" t="s">
        <v>184</v>
      </c>
      <c r="AH1" s="62" t="s">
        <v>147</v>
      </c>
      <c r="AI1" s="62" t="s">
        <v>68</v>
      </c>
      <c r="AJ1" s="62" t="s">
        <v>237</v>
      </c>
      <c r="AK1" s="62" t="s">
        <v>111</v>
      </c>
      <c r="AL1" s="62" t="s">
        <v>136</v>
      </c>
      <c r="AM1" s="62" t="s">
        <v>69</v>
      </c>
      <c r="AN1" s="61" t="s">
        <v>70</v>
      </c>
      <c r="AO1" s="61" t="s">
        <v>71</v>
      </c>
      <c r="AP1" s="83"/>
      <c r="AQ1" s="83"/>
      <c r="AU1" s="83"/>
    </row>
    <row r="2" spans="1:53" ht="21" customHeight="1" x14ac:dyDescent="0.2">
      <c r="A2" s="63" t="s">
        <v>513</v>
      </c>
      <c r="B2" s="64">
        <v>2019</v>
      </c>
      <c r="C2" s="63" t="s">
        <v>514</v>
      </c>
      <c r="D2" s="63" t="s">
        <v>515</v>
      </c>
      <c r="F2" s="64">
        <v>1</v>
      </c>
      <c r="G2" s="64">
        <v>1</v>
      </c>
      <c r="H2" s="64">
        <v>27</v>
      </c>
      <c r="J2" s="64" t="s">
        <v>516</v>
      </c>
      <c r="K2" s="64">
        <v>30</v>
      </c>
      <c r="L2" s="64" t="s">
        <v>464</v>
      </c>
      <c r="P2" s="64">
        <v>0</v>
      </c>
      <c r="U2" s="64">
        <v>1</v>
      </c>
      <c r="W2" s="64" t="s">
        <v>297</v>
      </c>
      <c r="AE2" s="64" t="s">
        <v>517</v>
      </c>
      <c r="AH2" s="64" t="s">
        <v>214</v>
      </c>
      <c r="AI2" s="64" t="s">
        <v>315</v>
      </c>
      <c r="AK2" s="64" t="s">
        <v>526</v>
      </c>
      <c r="AN2" s="63" t="s">
        <v>520</v>
      </c>
      <c r="AO2" s="63" t="s">
        <v>519</v>
      </c>
      <c r="AX2" s="87"/>
      <c r="AY2" s="87"/>
      <c r="BA2" s="88"/>
    </row>
    <row r="3" spans="1:53" ht="21" customHeight="1" x14ac:dyDescent="0.2">
      <c r="F3" s="64">
        <v>1</v>
      </c>
      <c r="G3" s="64">
        <v>2</v>
      </c>
      <c r="H3" s="64">
        <v>31</v>
      </c>
      <c r="J3" s="64" t="s">
        <v>516</v>
      </c>
      <c r="K3" s="64">
        <v>21</v>
      </c>
      <c r="L3" s="64" t="s">
        <v>464</v>
      </c>
      <c r="P3" s="64">
        <v>10</v>
      </c>
      <c r="S3" s="64">
        <f>P3-P2</f>
        <v>10</v>
      </c>
      <c r="T3" s="64">
        <f>P3-P2</f>
        <v>10</v>
      </c>
      <c r="U3" s="64">
        <v>3</v>
      </c>
      <c r="W3" s="64" t="s">
        <v>297</v>
      </c>
      <c r="AE3" s="64" t="s">
        <v>517</v>
      </c>
      <c r="AH3" s="64" t="s">
        <v>214</v>
      </c>
      <c r="AI3" s="64" t="s">
        <v>315</v>
      </c>
      <c r="AK3" s="64" t="s">
        <v>526</v>
      </c>
      <c r="AN3" s="63" t="s">
        <v>522</v>
      </c>
      <c r="AO3" s="63" t="s">
        <v>521</v>
      </c>
      <c r="AX3" s="87"/>
      <c r="AY3" s="87"/>
      <c r="BA3" s="88"/>
    </row>
    <row r="4" spans="1:53" ht="21" customHeight="1" x14ac:dyDescent="0.2">
      <c r="F4" s="64">
        <v>1</v>
      </c>
      <c r="G4" s="64">
        <v>3</v>
      </c>
      <c r="H4" s="64">
        <v>27</v>
      </c>
      <c r="J4" s="64" t="s">
        <v>516</v>
      </c>
      <c r="K4" s="64">
        <v>22</v>
      </c>
      <c r="L4" s="64" t="s">
        <v>464</v>
      </c>
      <c r="P4" s="64">
        <v>25</v>
      </c>
      <c r="S4" s="64">
        <f>P4-P3</f>
        <v>15</v>
      </c>
      <c r="T4" s="64">
        <f t="shared" ref="T4:T16" si="0">P4-P3</f>
        <v>15</v>
      </c>
      <c r="U4" s="64">
        <v>3</v>
      </c>
      <c r="W4" s="64" t="s">
        <v>287</v>
      </c>
      <c r="AE4" s="64" t="s">
        <v>517</v>
      </c>
      <c r="AH4" s="64" t="s">
        <v>214</v>
      </c>
      <c r="AI4" s="64" t="s">
        <v>315</v>
      </c>
      <c r="AK4" s="64" t="s">
        <v>526</v>
      </c>
      <c r="AX4" s="87"/>
      <c r="AY4" s="87"/>
      <c r="BA4" s="88"/>
    </row>
    <row r="5" spans="1:53" ht="21" customHeight="1" x14ac:dyDescent="0.2">
      <c r="F5" s="64">
        <v>1</v>
      </c>
      <c r="G5" s="64">
        <v>4</v>
      </c>
      <c r="H5" s="64">
        <v>31</v>
      </c>
      <c r="J5" s="64" t="s">
        <v>516</v>
      </c>
      <c r="K5" s="64">
        <v>10</v>
      </c>
      <c r="L5" s="64" t="s">
        <v>464</v>
      </c>
      <c r="P5" s="64">
        <v>35</v>
      </c>
      <c r="S5" s="64">
        <f t="shared" ref="S5:S16" si="1">P5-P4</f>
        <v>10</v>
      </c>
      <c r="T5" s="64">
        <f t="shared" si="0"/>
        <v>10</v>
      </c>
      <c r="U5" s="64">
        <v>3</v>
      </c>
      <c r="W5" s="64" t="s">
        <v>287</v>
      </c>
      <c r="AE5" s="64" t="s">
        <v>517</v>
      </c>
      <c r="AH5" s="64" t="s">
        <v>214</v>
      </c>
      <c r="AI5" s="64" t="s">
        <v>315</v>
      </c>
      <c r="AK5" s="64" t="s">
        <v>526</v>
      </c>
      <c r="AX5" s="87"/>
      <c r="AY5" s="87"/>
      <c r="BA5" s="88"/>
    </row>
    <row r="6" spans="1:53" ht="21" customHeight="1" x14ac:dyDescent="0.2">
      <c r="F6" s="64">
        <v>1</v>
      </c>
      <c r="G6" s="64">
        <v>5</v>
      </c>
      <c r="H6" s="64">
        <v>31</v>
      </c>
      <c r="K6" s="64">
        <v>7</v>
      </c>
      <c r="L6" s="64" t="s">
        <v>218</v>
      </c>
      <c r="P6" s="64">
        <v>36</v>
      </c>
      <c r="S6" s="64">
        <f t="shared" si="1"/>
        <v>1</v>
      </c>
      <c r="T6" s="64">
        <f t="shared" si="0"/>
        <v>1</v>
      </c>
      <c r="U6" s="64">
        <v>0</v>
      </c>
      <c r="AX6" s="87"/>
      <c r="AY6" s="87"/>
      <c r="BA6" s="88"/>
    </row>
    <row r="7" spans="1:53" ht="21" customHeight="1" x14ac:dyDescent="0.2">
      <c r="F7" s="64">
        <v>1</v>
      </c>
      <c r="G7" s="64">
        <v>6</v>
      </c>
      <c r="H7" s="64">
        <v>39</v>
      </c>
      <c r="K7" s="64">
        <v>4</v>
      </c>
      <c r="L7" s="64" t="s">
        <v>218</v>
      </c>
      <c r="P7" s="64">
        <v>50</v>
      </c>
      <c r="S7" s="64">
        <f t="shared" si="1"/>
        <v>14</v>
      </c>
      <c r="T7" s="64">
        <f t="shared" si="0"/>
        <v>14</v>
      </c>
      <c r="U7" s="64">
        <v>0</v>
      </c>
      <c r="AX7" s="87"/>
      <c r="AY7" s="87"/>
      <c r="BA7" s="88"/>
    </row>
    <row r="8" spans="1:53" ht="21" customHeight="1" x14ac:dyDescent="0.2">
      <c r="F8" s="64">
        <v>1</v>
      </c>
      <c r="G8" s="64">
        <v>7</v>
      </c>
      <c r="H8" s="64">
        <v>29</v>
      </c>
      <c r="K8" s="64">
        <v>29</v>
      </c>
      <c r="L8" s="64" t="s">
        <v>218</v>
      </c>
      <c r="P8" s="64">
        <v>50</v>
      </c>
      <c r="S8" s="64">
        <f t="shared" si="1"/>
        <v>0</v>
      </c>
      <c r="T8" s="64">
        <f t="shared" si="0"/>
        <v>0</v>
      </c>
      <c r="U8" s="64">
        <v>0</v>
      </c>
      <c r="AX8" s="87"/>
      <c r="AY8" s="87"/>
      <c r="BA8" s="88"/>
    </row>
    <row r="9" spans="1:53" ht="21" customHeight="1" x14ac:dyDescent="0.2">
      <c r="F9" s="64">
        <v>1</v>
      </c>
      <c r="G9" s="64">
        <v>8</v>
      </c>
      <c r="H9" s="64">
        <v>30</v>
      </c>
      <c r="K9" s="64">
        <v>26</v>
      </c>
      <c r="L9" s="64" t="s">
        <v>218</v>
      </c>
      <c r="P9" s="64">
        <v>57</v>
      </c>
      <c r="S9" s="64">
        <f t="shared" si="1"/>
        <v>7</v>
      </c>
      <c r="T9" s="64">
        <f t="shared" si="0"/>
        <v>7</v>
      </c>
      <c r="U9" s="64">
        <v>0</v>
      </c>
      <c r="AX9" s="87"/>
      <c r="AY9" s="87"/>
      <c r="BA9" s="88"/>
    </row>
    <row r="10" spans="1:53" ht="21" customHeight="1" x14ac:dyDescent="0.2">
      <c r="F10" s="64">
        <v>1</v>
      </c>
      <c r="G10" s="64">
        <v>9</v>
      </c>
      <c r="H10" s="64">
        <v>34</v>
      </c>
      <c r="K10" s="64">
        <v>18</v>
      </c>
      <c r="L10" s="64" t="s">
        <v>218</v>
      </c>
      <c r="P10" s="64">
        <v>57</v>
      </c>
      <c r="S10" s="64">
        <f t="shared" si="1"/>
        <v>0</v>
      </c>
      <c r="T10" s="64">
        <f t="shared" si="0"/>
        <v>0</v>
      </c>
      <c r="U10" s="64">
        <v>0</v>
      </c>
      <c r="AX10" s="87"/>
      <c r="AY10" s="87"/>
      <c r="BA10" s="88"/>
    </row>
    <row r="11" spans="1:53" ht="21" customHeight="1" x14ac:dyDescent="0.2">
      <c r="F11" s="64">
        <v>1</v>
      </c>
      <c r="G11" s="64">
        <v>10</v>
      </c>
      <c r="H11" s="64">
        <v>30</v>
      </c>
      <c r="J11" s="64" t="s">
        <v>516</v>
      </c>
      <c r="K11" s="64">
        <v>25</v>
      </c>
      <c r="L11" s="64" t="s">
        <v>464</v>
      </c>
      <c r="P11" s="64">
        <v>57</v>
      </c>
      <c r="S11" s="64">
        <f>P11-P5</f>
        <v>22</v>
      </c>
      <c r="T11" s="64">
        <f t="shared" si="0"/>
        <v>0</v>
      </c>
      <c r="U11" s="64">
        <v>3</v>
      </c>
      <c r="W11" s="64" t="s">
        <v>297</v>
      </c>
      <c r="AE11" s="64" t="s">
        <v>517</v>
      </c>
      <c r="AH11" s="64" t="s">
        <v>214</v>
      </c>
      <c r="AI11" s="64" t="s">
        <v>315</v>
      </c>
      <c r="AK11" s="64" t="s">
        <v>518</v>
      </c>
      <c r="AX11" s="87"/>
      <c r="AY11" s="87"/>
      <c r="BA11" s="88"/>
    </row>
    <row r="12" spans="1:53" ht="21" customHeight="1" x14ac:dyDescent="0.2">
      <c r="F12" s="64">
        <v>1</v>
      </c>
      <c r="G12" s="64">
        <v>11</v>
      </c>
      <c r="H12" s="64">
        <v>28</v>
      </c>
      <c r="K12" s="64">
        <v>50</v>
      </c>
      <c r="L12" s="64" t="s">
        <v>218</v>
      </c>
      <c r="P12" s="64">
        <v>62</v>
      </c>
      <c r="S12" s="64">
        <f t="shared" si="1"/>
        <v>5</v>
      </c>
      <c r="T12" s="64">
        <f t="shared" si="0"/>
        <v>5</v>
      </c>
      <c r="U12" s="64">
        <v>0</v>
      </c>
      <c r="AX12" s="87"/>
      <c r="AY12" s="87"/>
      <c r="BA12" s="88"/>
    </row>
    <row r="13" spans="1:53" ht="21" customHeight="1" x14ac:dyDescent="0.2">
      <c r="F13" s="64">
        <v>1</v>
      </c>
      <c r="G13" s="64">
        <v>12</v>
      </c>
      <c r="H13" s="64">
        <v>32</v>
      </c>
      <c r="K13" s="64">
        <v>18</v>
      </c>
      <c r="L13" s="64" t="s">
        <v>218</v>
      </c>
      <c r="P13" s="64">
        <v>62</v>
      </c>
      <c r="S13" s="64">
        <f t="shared" si="1"/>
        <v>0</v>
      </c>
      <c r="T13" s="64">
        <f t="shared" si="0"/>
        <v>0</v>
      </c>
      <c r="U13" s="64">
        <v>0</v>
      </c>
      <c r="AX13" s="87"/>
      <c r="AY13" s="87"/>
      <c r="BA13" s="88"/>
    </row>
    <row r="14" spans="1:53" ht="21" customHeight="1" x14ac:dyDescent="0.2">
      <c r="F14" s="64">
        <v>1</v>
      </c>
      <c r="G14" s="64">
        <v>13</v>
      </c>
      <c r="H14" s="64">
        <v>35</v>
      </c>
      <c r="K14" s="64">
        <v>10</v>
      </c>
      <c r="L14" s="64" t="s">
        <v>218</v>
      </c>
      <c r="P14" s="64">
        <v>62</v>
      </c>
      <c r="S14" s="64">
        <f t="shared" si="1"/>
        <v>0</v>
      </c>
      <c r="T14" s="64">
        <f t="shared" si="0"/>
        <v>0</v>
      </c>
      <c r="U14" s="64">
        <v>0</v>
      </c>
      <c r="AX14" s="87"/>
      <c r="AY14" s="87"/>
      <c r="BA14" s="88"/>
    </row>
    <row r="15" spans="1:53" ht="21" customHeight="1" x14ac:dyDescent="0.2">
      <c r="F15" s="64">
        <v>1</v>
      </c>
      <c r="G15" s="64">
        <v>14</v>
      </c>
      <c r="H15" s="64">
        <v>34</v>
      </c>
      <c r="K15" s="64">
        <v>32</v>
      </c>
      <c r="L15" s="64" t="s">
        <v>218</v>
      </c>
      <c r="P15" s="64">
        <v>82</v>
      </c>
      <c r="S15" s="64">
        <f t="shared" si="1"/>
        <v>20</v>
      </c>
      <c r="T15" s="64">
        <f t="shared" si="0"/>
        <v>20</v>
      </c>
      <c r="U15" s="64">
        <v>0</v>
      </c>
      <c r="AX15" s="87"/>
      <c r="AY15" s="87"/>
      <c r="BA15" s="88"/>
    </row>
    <row r="16" spans="1:53" ht="21" customHeight="1" x14ac:dyDescent="0.2">
      <c r="F16" s="64">
        <v>1</v>
      </c>
      <c r="G16" s="64">
        <v>15</v>
      </c>
      <c r="H16" s="64">
        <v>33</v>
      </c>
      <c r="K16" s="64">
        <v>9</v>
      </c>
      <c r="L16" s="64" t="s">
        <v>218</v>
      </c>
      <c r="P16" s="64">
        <v>85</v>
      </c>
      <c r="S16" s="64">
        <f t="shared" si="1"/>
        <v>3</v>
      </c>
      <c r="T16" s="64">
        <f t="shared" si="0"/>
        <v>3</v>
      </c>
      <c r="U16" s="64">
        <v>0</v>
      </c>
      <c r="AX16" s="87"/>
      <c r="AY16" s="87"/>
      <c r="BA16" s="88"/>
    </row>
    <row r="17" spans="1:53" s="65" customFormat="1" ht="21" customHeight="1" x14ac:dyDescent="0.2">
      <c r="A17" s="65" t="s">
        <v>38</v>
      </c>
      <c r="B17" s="66">
        <v>1993</v>
      </c>
      <c r="C17" s="65" t="s">
        <v>120</v>
      </c>
      <c r="D17" s="65" t="s">
        <v>125</v>
      </c>
      <c r="F17" s="66">
        <v>1</v>
      </c>
      <c r="G17" s="66"/>
      <c r="H17" s="66"/>
      <c r="I17" s="66"/>
      <c r="J17" s="66"/>
      <c r="K17" s="66" t="s">
        <v>508</v>
      </c>
      <c r="L17" s="85" t="s">
        <v>462</v>
      </c>
      <c r="M17" s="85"/>
      <c r="N17" s="85"/>
      <c r="O17" s="66"/>
      <c r="P17" s="89">
        <v>32874</v>
      </c>
      <c r="Q17" s="90"/>
      <c r="R17" s="90">
        <v>1</v>
      </c>
      <c r="S17" s="84"/>
      <c r="T17" s="84"/>
      <c r="U17" s="84">
        <v>0</v>
      </c>
      <c r="V17" s="84"/>
      <c r="W17" s="66"/>
      <c r="X17" s="91"/>
      <c r="Y17" s="66"/>
      <c r="Z17" s="85"/>
      <c r="AA17" s="66"/>
      <c r="AC17" s="85"/>
      <c r="AD17" s="64"/>
      <c r="AE17" s="64"/>
      <c r="AF17" s="85"/>
      <c r="AG17" s="64"/>
      <c r="AH17" s="64"/>
      <c r="AI17" s="66"/>
      <c r="AJ17" s="66"/>
      <c r="AK17" s="84"/>
      <c r="AL17" s="84"/>
      <c r="AO17" s="63"/>
      <c r="AP17" s="86"/>
      <c r="AQ17" s="92"/>
      <c r="AT17" s="93"/>
      <c r="AU17" s="92"/>
      <c r="AV17" s="63"/>
      <c r="AW17" s="63"/>
      <c r="AX17" s="93"/>
      <c r="AY17" s="93"/>
    </row>
    <row r="18" spans="1:53" s="65" customFormat="1" ht="21" customHeight="1" x14ac:dyDescent="0.2">
      <c r="B18" s="66"/>
      <c r="F18" s="66">
        <v>1</v>
      </c>
      <c r="G18" s="66"/>
      <c r="H18" s="66"/>
      <c r="I18" s="66"/>
      <c r="J18" s="66"/>
      <c r="K18" s="66" t="s">
        <v>508</v>
      </c>
      <c r="L18" s="85" t="s">
        <v>462</v>
      </c>
      <c r="M18" s="85"/>
      <c r="N18" s="85"/>
      <c r="O18" s="66"/>
      <c r="P18" s="89">
        <v>32905</v>
      </c>
      <c r="Q18" s="90"/>
      <c r="R18" s="90">
        <v>2</v>
      </c>
      <c r="S18" s="84"/>
      <c r="T18" s="84"/>
      <c r="U18" s="84">
        <v>0</v>
      </c>
      <c r="V18" s="84"/>
      <c r="W18" s="66"/>
      <c r="X18" s="91"/>
      <c r="Y18" s="66"/>
      <c r="Z18" s="85"/>
      <c r="AA18" s="66"/>
      <c r="AC18" s="85"/>
      <c r="AD18" s="64"/>
      <c r="AE18" s="64"/>
      <c r="AF18" s="85"/>
      <c r="AG18" s="64"/>
      <c r="AH18" s="64"/>
      <c r="AI18" s="66"/>
      <c r="AJ18" s="66"/>
      <c r="AK18" s="84"/>
      <c r="AL18" s="84"/>
      <c r="AO18" s="63"/>
      <c r="AP18" s="86"/>
      <c r="AQ18" s="92"/>
      <c r="AT18" s="93"/>
      <c r="AU18" s="92"/>
      <c r="AV18" s="63"/>
      <c r="AW18" s="63"/>
      <c r="AX18" s="93"/>
      <c r="AY18" s="93"/>
    </row>
    <row r="19" spans="1:53" s="65" customFormat="1" ht="21" customHeight="1" x14ac:dyDescent="0.2">
      <c r="B19" s="66"/>
      <c r="F19" s="66">
        <v>1</v>
      </c>
      <c r="G19" s="66"/>
      <c r="H19" s="66"/>
      <c r="I19" s="66"/>
      <c r="J19" s="66"/>
      <c r="K19" s="66" t="s">
        <v>508</v>
      </c>
      <c r="L19" s="85" t="s">
        <v>462</v>
      </c>
      <c r="M19" s="85"/>
      <c r="N19" s="85"/>
      <c r="O19" s="66"/>
      <c r="P19" s="89">
        <v>32933</v>
      </c>
      <c r="Q19" s="90"/>
      <c r="R19" s="90">
        <v>2</v>
      </c>
      <c r="S19" s="84"/>
      <c r="T19" s="84"/>
      <c r="U19" s="84">
        <v>0</v>
      </c>
      <c r="V19" s="84"/>
      <c r="W19" s="66"/>
      <c r="X19" s="91"/>
      <c r="Y19" s="66"/>
      <c r="Z19" s="85"/>
      <c r="AA19" s="66"/>
      <c r="AC19" s="85"/>
      <c r="AD19" s="64"/>
      <c r="AE19" s="64"/>
      <c r="AF19" s="85"/>
      <c r="AG19" s="64"/>
      <c r="AH19" s="64"/>
      <c r="AI19" s="66"/>
      <c r="AJ19" s="66"/>
      <c r="AK19" s="84"/>
      <c r="AL19" s="84"/>
      <c r="AO19" s="63"/>
      <c r="AP19" s="86"/>
      <c r="AQ19" s="92"/>
      <c r="AT19" s="93"/>
      <c r="AU19" s="92"/>
      <c r="AV19" s="63"/>
      <c r="AW19" s="63"/>
      <c r="AX19" s="93"/>
      <c r="AY19" s="93"/>
    </row>
    <row r="20" spans="1:53" s="65" customFormat="1" ht="21" customHeight="1" x14ac:dyDescent="0.2">
      <c r="B20" s="66"/>
      <c r="F20" s="66">
        <v>1</v>
      </c>
      <c r="G20" s="66"/>
      <c r="H20" s="66"/>
      <c r="I20" s="66"/>
      <c r="J20" s="66"/>
      <c r="K20" s="66" t="s">
        <v>508</v>
      </c>
      <c r="L20" s="85" t="s">
        <v>462</v>
      </c>
      <c r="M20" s="85"/>
      <c r="N20" s="85"/>
      <c r="O20" s="66"/>
      <c r="P20" s="89">
        <v>32964</v>
      </c>
      <c r="Q20" s="90"/>
      <c r="R20" s="90">
        <v>2</v>
      </c>
      <c r="S20" s="84"/>
      <c r="T20" s="84"/>
      <c r="U20" s="84">
        <v>0</v>
      </c>
      <c r="V20" s="84"/>
      <c r="W20" s="66"/>
      <c r="X20" s="91"/>
      <c r="Y20" s="66"/>
      <c r="Z20" s="85"/>
      <c r="AA20" s="66"/>
      <c r="AC20" s="85"/>
      <c r="AD20" s="64"/>
      <c r="AE20" s="64"/>
      <c r="AF20" s="85"/>
      <c r="AG20" s="64"/>
      <c r="AH20" s="64"/>
      <c r="AI20" s="66"/>
      <c r="AJ20" s="66"/>
      <c r="AK20" s="84"/>
      <c r="AL20" s="84"/>
      <c r="AO20" s="63"/>
      <c r="AP20" s="86"/>
      <c r="AQ20" s="92"/>
      <c r="AT20" s="93"/>
      <c r="AU20" s="92"/>
      <c r="AV20" s="63"/>
      <c r="AW20" s="63"/>
      <c r="AX20" s="93"/>
      <c r="AY20" s="93"/>
    </row>
    <row r="21" spans="1:53" s="65" customFormat="1" ht="21" customHeight="1" x14ac:dyDescent="0.2">
      <c r="B21" s="66"/>
      <c r="F21" s="66">
        <v>1</v>
      </c>
      <c r="G21" s="66"/>
      <c r="H21" s="66"/>
      <c r="I21" s="66"/>
      <c r="J21" s="66"/>
      <c r="K21" s="66" t="s">
        <v>508</v>
      </c>
      <c r="L21" s="85" t="s">
        <v>462</v>
      </c>
      <c r="M21" s="85"/>
      <c r="N21" s="85"/>
      <c r="O21" s="66"/>
      <c r="P21" s="89">
        <v>32994</v>
      </c>
      <c r="Q21" s="90"/>
      <c r="R21" s="90">
        <v>1</v>
      </c>
      <c r="S21" s="84"/>
      <c r="T21" s="84"/>
      <c r="U21" s="84">
        <v>0</v>
      </c>
      <c r="V21" s="84"/>
      <c r="W21" s="66"/>
      <c r="X21" s="91"/>
      <c r="Y21" s="66"/>
      <c r="Z21" s="85"/>
      <c r="AA21" s="66"/>
      <c r="AC21" s="85"/>
      <c r="AD21" s="64"/>
      <c r="AE21" s="64"/>
      <c r="AF21" s="85"/>
      <c r="AG21" s="64"/>
      <c r="AH21" s="64"/>
      <c r="AI21" s="66"/>
      <c r="AJ21" s="66"/>
      <c r="AK21" s="84"/>
      <c r="AL21" s="84"/>
      <c r="AO21" s="63"/>
      <c r="AP21" s="86"/>
      <c r="AQ21" s="92"/>
      <c r="AT21" s="93"/>
      <c r="AU21" s="92"/>
      <c r="AV21" s="63"/>
      <c r="AW21" s="63"/>
      <c r="AX21" s="93"/>
      <c r="AY21" s="93"/>
    </row>
    <row r="22" spans="1:53" s="65" customFormat="1" ht="21" customHeight="1" x14ac:dyDescent="0.2">
      <c r="B22" s="66"/>
      <c r="F22" s="66">
        <v>1</v>
      </c>
      <c r="G22" s="66"/>
      <c r="H22" s="66"/>
      <c r="I22" s="66"/>
      <c r="J22" s="66"/>
      <c r="K22" s="66" t="s">
        <v>508</v>
      </c>
      <c r="L22" s="85" t="s">
        <v>462</v>
      </c>
      <c r="M22" s="85"/>
      <c r="N22" s="85"/>
      <c r="O22" s="66"/>
      <c r="P22" s="89">
        <v>33025</v>
      </c>
      <c r="Q22" s="90"/>
      <c r="R22" s="90">
        <v>3</v>
      </c>
      <c r="S22" s="84"/>
      <c r="T22" s="84"/>
      <c r="U22" s="84">
        <v>0</v>
      </c>
      <c r="V22" s="84"/>
      <c r="W22" s="66"/>
      <c r="X22" s="91"/>
      <c r="Y22" s="66"/>
      <c r="Z22" s="85"/>
      <c r="AA22" s="66"/>
      <c r="AC22" s="85"/>
      <c r="AD22" s="64"/>
      <c r="AE22" s="64"/>
      <c r="AF22" s="85"/>
      <c r="AG22" s="64"/>
      <c r="AH22" s="64"/>
      <c r="AI22" s="66"/>
      <c r="AJ22" s="66"/>
      <c r="AK22" s="84"/>
      <c r="AL22" s="84"/>
      <c r="AO22" s="63"/>
      <c r="AP22" s="86"/>
      <c r="AQ22" s="92"/>
      <c r="AT22" s="93"/>
      <c r="AU22" s="92"/>
      <c r="AV22" s="63"/>
      <c r="AW22" s="63"/>
      <c r="AX22" s="93"/>
      <c r="AY22" s="93"/>
    </row>
    <row r="23" spans="1:53" s="65" customFormat="1" ht="21" customHeight="1" x14ac:dyDescent="0.2">
      <c r="B23" s="66"/>
      <c r="F23" s="66">
        <v>1</v>
      </c>
      <c r="G23" s="66"/>
      <c r="H23" s="66"/>
      <c r="I23" s="66"/>
      <c r="J23" s="66"/>
      <c r="K23" s="66" t="s">
        <v>508</v>
      </c>
      <c r="L23" s="85" t="s">
        <v>462</v>
      </c>
      <c r="M23" s="85"/>
      <c r="N23" s="85"/>
      <c r="O23" s="66"/>
      <c r="P23" s="89">
        <v>33055</v>
      </c>
      <c r="Q23" s="90"/>
      <c r="R23" s="90">
        <v>7</v>
      </c>
      <c r="S23" s="84"/>
      <c r="T23" s="84"/>
      <c r="U23" s="84">
        <v>0</v>
      </c>
      <c r="V23" s="84"/>
      <c r="W23" s="66"/>
      <c r="X23" s="91"/>
      <c r="Y23" s="66"/>
      <c r="Z23" s="85"/>
      <c r="AA23" s="66"/>
      <c r="AC23" s="85"/>
      <c r="AD23" s="64"/>
      <c r="AE23" s="64"/>
      <c r="AF23" s="85"/>
      <c r="AG23" s="64"/>
      <c r="AH23" s="64"/>
      <c r="AI23" s="66"/>
      <c r="AJ23" s="66"/>
      <c r="AK23" s="84"/>
      <c r="AL23" s="84"/>
      <c r="AO23" s="63"/>
      <c r="AP23" s="86"/>
      <c r="AQ23" s="92"/>
      <c r="AT23" s="93"/>
      <c r="AU23" s="92"/>
      <c r="AV23" s="63"/>
      <c r="AW23" s="63"/>
      <c r="AX23" s="93"/>
      <c r="AY23" s="93"/>
    </row>
    <row r="24" spans="1:53" s="65" customFormat="1" ht="21" customHeight="1" x14ac:dyDescent="0.2">
      <c r="B24" s="66"/>
      <c r="F24" s="66">
        <v>1</v>
      </c>
      <c r="G24" s="66"/>
      <c r="H24" s="66"/>
      <c r="I24" s="66"/>
      <c r="J24" s="66"/>
      <c r="K24" s="66" t="s">
        <v>508</v>
      </c>
      <c r="L24" s="85" t="s">
        <v>462</v>
      </c>
      <c r="M24" s="85"/>
      <c r="N24" s="85"/>
      <c r="O24" s="66"/>
      <c r="P24" s="89">
        <v>33086</v>
      </c>
      <c r="Q24" s="90"/>
      <c r="R24" s="90">
        <v>5</v>
      </c>
      <c r="S24" s="84"/>
      <c r="T24" s="84"/>
      <c r="U24" s="84">
        <v>0</v>
      </c>
      <c r="V24" s="84"/>
      <c r="W24" s="66"/>
      <c r="X24" s="91"/>
      <c r="Y24" s="66"/>
      <c r="Z24" s="85"/>
      <c r="AA24" s="66"/>
      <c r="AC24" s="85"/>
      <c r="AD24" s="64"/>
      <c r="AE24" s="64"/>
      <c r="AF24" s="85"/>
      <c r="AG24" s="64"/>
      <c r="AH24" s="64"/>
      <c r="AI24" s="66"/>
      <c r="AJ24" s="66"/>
      <c r="AK24" s="84"/>
      <c r="AL24" s="84"/>
      <c r="AO24" s="63"/>
      <c r="AP24" s="86"/>
      <c r="AQ24" s="92"/>
      <c r="AT24" s="93"/>
      <c r="AU24" s="92"/>
      <c r="AV24" s="63"/>
      <c r="AW24" s="63"/>
      <c r="AX24" s="93"/>
      <c r="AY24" s="93"/>
    </row>
    <row r="25" spans="1:53" ht="59.25" customHeight="1" x14ac:dyDescent="0.2">
      <c r="E25" s="63" t="s">
        <v>124</v>
      </c>
      <c r="F25" s="64">
        <v>1</v>
      </c>
      <c r="H25" s="64" t="s">
        <v>210</v>
      </c>
      <c r="I25" s="64" t="s">
        <v>110</v>
      </c>
      <c r="J25" s="64" t="s">
        <v>205</v>
      </c>
      <c r="K25" s="85" t="s">
        <v>105</v>
      </c>
      <c r="L25" s="85" t="s">
        <v>462</v>
      </c>
      <c r="M25" s="85"/>
      <c r="N25" s="85"/>
      <c r="O25" s="85"/>
      <c r="P25" s="94" t="s">
        <v>106</v>
      </c>
      <c r="R25" s="84">
        <v>23</v>
      </c>
      <c r="S25" s="84"/>
      <c r="T25" s="84"/>
      <c r="U25" s="84">
        <v>0</v>
      </c>
      <c r="V25" s="84"/>
      <c r="W25" s="64" t="s">
        <v>117</v>
      </c>
      <c r="X25" s="84" t="s">
        <v>327</v>
      </c>
      <c r="AB25" s="63" t="s">
        <v>509</v>
      </c>
      <c r="AE25" s="64" t="s">
        <v>113</v>
      </c>
      <c r="AK25" s="84" t="s">
        <v>112</v>
      </c>
      <c r="AL25" s="84"/>
      <c r="AO25" s="63" t="s">
        <v>118</v>
      </c>
      <c r="AT25" s="87"/>
      <c r="AX25" s="87"/>
      <c r="AY25" s="87"/>
    </row>
    <row r="26" spans="1:53" ht="59.25" customHeight="1" x14ac:dyDescent="0.2">
      <c r="F26" s="64">
        <v>0</v>
      </c>
      <c r="G26" s="64" t="s">
        <v>108</v>
      </c>
      <c r="H26" s="64" t="s">
        <v>206</v>
      </c>
      <c r="J26" s="64" t="s">
        <v>207</v>
      </c>
      <c r="K26" s="85"/>
      <c r="L26" s="85"/>
      <c r="M26" s="85"/>
      <c r="N26" s="85"/>
      <c r="O26" s="85"/>
      <c r="P26" s="85"/>
      <c r="R26" s="84">
        <v>69</v>
      </c>
      <c r="S26" s="84"/>
      <c r="T26" s="84"/>
      <c r="U26" s="84">
        <v>0</v>
      </c>
      <c r="V26" s="84"/>
      <c r="X26" s="84"/>
      <c r="AB26" s="63" t="s">
        <v>510</v>
      </c>
      <c r="AK26" s="84"/>
      <c r="AL26" s="84"/>
      <c r="AT26" s="87"/>
      <c r="AX26" s="87"/>
      <c r="AY26" s="87"/>
    </row>
    <row r="27" spans="1:53" ht="59.25" customHeight="1" x14ac:dyDescent="0.2">
      <c r="F27" s="64">
        <v>0</v>
      </c>
      <c r="G27" s="64" t="s">
        <v>109</v>
      </c>
      <c r="H27" s="64" t="s">
        <v>208</v>
      </c>
      <c r="J27" s="64" t="s">
        <v>209</v>
      </c>
      <c r="K27" s="85"/>
      <c r="L27" s="85"/>
      <c r="M27" s="85"/>
      <c r="N27" s="85"/>
      <c r="O27" s="85"/>
      <c r="P27" s="85"/>
      <c r="R27" s="84">
        <v>46</v>
      </c>
      <c r="S27" s="84"/>
      <c r="T27" s="84"/>
      <c r="U27" s="84">
        <v>0</v>
      </c>
      <c r="V27" s="84"/>
      <c r="X27" s="84"/>
      <c r="AB27" s="63" t="s">
        <v>511</v>
      </c>
      <c r="AE27" s="64" t="s">
        <v>115</v>
      </c>
      <c r="AK27" s="84"/>
      <c r="AL27" s="84"/>
      <c r="AT27" s="87"/>
      <c r="AX27" s="87"/>
      <c r="AY27" s="87"/>
    </row>
    <row r="28" spans="1:53" s="65" customFormat="1" ht="25.5" customHeight="1" x14ac:dyDescent="0.2">
      <c r="A28" s="63" t="s">
        <v>39</v>
      </c>
      <c r="B28" s="64">
        <v>2014</v>
      </c>
      <c r="C28" s="63" t="s">
        <v>121</v>
      </c>
      <c r="D28" s="63" t="s">
        <v>127</v>
      </c>
      <c r="E28" s="63" t="s">
        <v>126</v>
      </c>
      <c r="F28" s="64">
        <v>1</v>
      </c>
      <c r="G28" s="64" t="s">
        <v>72</v>
      </c>
      <c r="H28" s="64">
        <v>25</v>
      </c>
      <c r="I28" s="64"/>
      <c r="J28" s="64">
        <v>900</v>
      </c>
      <c r="K28" s="64">
        <v>4</v>
      </c>
      <c r="L28" s="64" t="s">
        <v>462</v>
      </c>
      <c r="M28" s="64"/>
      <c r="N28" s="64"/>
      <c r="O28" s="95">
        <v>40148</v>
      </c>
      <c r="P28" s="95">
        <v>40151</v>
      </c>
      <c r="Q28" s="84"/>
      <c r="R28" s="84"/>
      <c r="S28" s="64">
        <v>0</v>
      </c>
      <c r="T28" s="64"/>
      <c r="U28" s="64">
        <v>0</v>
      </c>
      <c r="V28" s="64"/>
      <c r="W28" s="64" t="s">
        <v>137</v>
      </c>
      <c r="X28" s="63"/>
      <c r="Y28" s="64"/>
      <c r="Z28" s="85"/>
      <c r="AA28" s="64" t="s">
        <v>141</v>
      </c>
      <c r="AB28" s="63"/>
      <c r="AC28" s="85"/>
      <c r="AD28" s="64"/>
      <c r="AE28" s="64"/>
      <c r="AF28" s="85"/>
      <c r="AG28" s="64"/>
      <c r="AH28" s="64" t="s">
        <v>150</v>
      </c>
      <c r="AI28" s="64"/>
      <c r="AJ28" s="64"/>
      <c r="AK28" s="64" t="s">
        <v>135</v>
      </c>
      <c r="AL28" s="95">
        <v>40151</v>
      </c>
      <c r="AM28" s="63"/>
      <c r="AN28" s="63" t="s">
        <v>156</v>
      </c>
      <c r="AO28" s="63" t="s">
        <v>157</v>
      </c>
      <c r="AP28" s="86"/>
      <c r="AQ28" s="86"/>
      <c r="AR28" s="63"/>
      <c r="AS28" s="63"/>
      <c r="AT28" s="87"/>
      <c r="AU28" s="86"/>
      <c r="AV28" s="63"/>
      <c r="AW28" s="63"/>
      <c r="AX28" s="87"/>
      <c r="AY28" s="87"/>
      <c r="AZ28" s="63"/>
      <c r="BA28" s="63"/>
    </row>
    <row r="29" spans="1:53" s="65" customFormat="1" ht="25.5" customHeight="1" x14ac:dyDescent="0.2">
      <c r="A29" s="63"/>
      <c r="B29" s="64"/>
      <c r="C29" s="63"/>
      <c r="D29" s="63"/>
      <c r="E29" s="63"/>
      <c r="F29" s="64">
        <v>1</v>
      </c>
      <c r="G29" s="64" t="s">
        <v>73</v>
      </c>
      <c r="H29" s="64">
        <v>36</v>
      </c>
      <c r="I29" s="64"/>
      <c r="J29" s="64">
        <v>4366</v>
      </c>
      <c r="K29" s="64">
        <v>11</v>
      </c>
      <c r="L29" s="64" t="s">
        <v>464</v>
      </c>
      <c r="M29" s="64"/>
      <c r="N29" s="64"/>
      <c r="O29" s="95">
        <v>40161</v>
      </c>
      <c r="P29" s="95">
        <v>40171</v>
      </c>
      <c r="Q29" s="84"/>
      <c r="R29" s="84"/>
      <c r="S29" s="64">
        <v>20</v>
      </c>
      <c r="T29" s="64"/>
      <c r="U29" s="64">
        <v>0</v>
      </c>
      <c r="V29" s="64"/>
      <c r="W29" s="64" t="s">
        <v>159</v>
      </c>
      <c r="X29" s="63"/>
      <c r="Y29" s="64"/>
      <c r="Z29" s="85"/>
      <c r="AA29" s="64" t="s">
        <v>142</v>
      </c>
      <c r="AB29" s="63"/>
      <c r="AC29" s="85"/>
      <c r="AD29" s="64"/>
      <c r="AE29" s="64"/>
      <c r="AF29" s="85"/>
      <c r="AG29" s="64"/>
      <c r="AH29" s="64" t="s">
        <v>150</v>
      </c>
      <c r="AI29" s="64"/>
      <c r="AJ29" s="64"/>
      <c r="AK29" s="64" t="s">
        <v>133</v>
      </c>
      <c r="AL29" s="95">
        <v>40171</v>
      </c>
      <c r="AM29" s="63"/>
      <c r="AN29" s="63" t="s">
        <v>158</v>
      </c>
      <c r="AO29" s="63"/>
      <c r="AP29" s="86"/>
      <c r="AQ29" s="86"/>
      <c r="AR29" s="63"/>
      <c r="AS29" s="63"/>
      <c r="AT29" s="87"/>
      <c r="AU29" s="86"/>
      <c r="AV29" s="63"/>
      <c r="AW29" s="63"/>
      <c r="AX29" s="87"/>
      <c r="AY29" s="87"/>
      <c r="AZ29" s="63"/>
      <c r="BA29" s="63"/>
    </row>
    <row r="30" spans="1:53" s="65" customFormat="1" ht="25.5" customHeight="1" x14ac:dyDescent="0.2">
      <c r="A30" s="63"/>
      <c r="B30" s="64"/>
      <c r="C30" s="63"/>
      <c r="D30" s="63"/>
      <c r="E30" s="63"/>
      <c r="F30" s="64">
        <v>1</v>
      </c>
      <c r="G30" s="64" t="s">
        <v>197</v>
      </c>
      <c r="H30" s="64">
        <v>27</v>
      </c>
      <c r="I30" s="64"/>
      <c r="J30" s="64">
        <v>910</v>
      </c>
      <c r="K30" s="64" t="s">
        <v>129</v>
      </c>
      <c r="L30" s="64" t="s">
        <v>464</v>
      </c>
      <c r="M30" s="64"/>
      <c r="N30" s="64"/>
      <c r="O30" s="95">
        <v>40113</v>
      </c>
      <c r="P30" s="95">
        <v>40188</v>
      </c>
      <c r="Q30" s="84"/>
      <c r="R30" s="84"/>
      <c r="S30" s="64"/>
      <c r="T30" s="64"/>
      <c r="U30" s="64">
        <v>1</v>
      </c>
      <c r="V30" s="64"/>
      <c r="W30" s="64" t="s">
        <v>138</v>
      </c>
      <c r="X30" s="63"/>
      <c r="Y30" s="64"/>
      <c r="Z30" s="85"/>
      <c r="AA30" s="64" t="s">
        <v>143</v>
      </c>
      <c r="AB30" s="63" t="s">
        <v>140</v>
      </c>
      <c r="AC30" s="85"/>
      <c r="AD30" s="64"/>
      <c r="AE30" s="64"/>
      <c r="AF30" s="85"/>
      <c r="AG30" s="64"/>
      <c r="AH30" s="64" t="s">
        <v>148</v>
      </c>
      <c r="AI30" s="64"/>
      <c r="AJ30" s="64"/>
      <c r="AK30" s="64" t="s">
        <v>134</v>
      </c>
      <c r="AL30" s="95">
        <v>40248</v>
      </c>
      <c r="AM30" s="63"/>
      <c r="AN30" s="63"/>
      <c r="AO30" s="63"/>
      <c r="AP30" s="86"/>
      <c r="AQ30" s="86"/>
      <c r="AR30" s="63"/>
      <c r="AS30" s="63"/>
      <c r="AT30" s="87"/>
      <c r="AU30" s="86"/>
      <c r="AV30" s="63"/>
      <c r="AW30" s="63"/>
      <c r="AX30" s="87"/>
      <c r="AY30" s="87"/>
      <c r="AZ30" s="63"/>
      <c r="BA30" s="63"/>
    </row>
    <row r="31" spans="1:53" s="65" customFormat="1" ht="25.5" customHeight="1" x14ac:dyDescent="0.2">
      <c r="A31" s="63"/>
      <c r="B31" s="64"/>
      <c r="C31" s="63"/>
      <c r="D31" s="63"/>
      <c r="E31" s="63"/>
      <c r="F31" s="64">
        <v>1</v>
      </c>
      <c r="G31" s="64" t="s">
        <v>75</v>
      </c>
      <c r="H31" s="64">
        <v>26</v>
      </c>
      <c r="I31" s="64"/>
      <c r="J31" s="64">
        <v>987</v>
      </c>
      <c r="K31" s="64" t="s">
        <v>130</v>
      </c>
      <c r="L31" s="64" t="s">
        <v>464</v>
      </c>
      <c r="M31" s="64"/>
      <c r="N31" s="64"/>
      <c r="O31" s="95">
        <v>40167</v>
      </c>
      <c r="P31" s="95">
        <v>40197</v>
      </c>
      <c r="Q31" s="84"/>
      <c r="R31" s="84"/>
      <c r="S31" s="64">
        <v>9</v>
      </c>
      <c r="T31" s="64">
        <v>9</v>
      </c>
      <c r="U31" s="64">
        <v>3</v>
      </c>
      <c r="V31" s="64"/>
      <c r="W31" s="64" t="s">
        <v>160</v>
      </c>
      <c r="X31" s="63"/>
      <c r="Y31" s="64"/>
      <c r="Z31" s="85"/>
      <c r="AA31" s="64" t="s">
        <v>144</v>
      </c>
      <c r="AB31" s="63" t="s">
        <v>152</v>
      </c>
      <c r="AC31" s="85"/>
      <c r="AD31" s="64"/>
      <c r="AE31" s="64"/>
      <c r="AF31" s="85"/>
      <c r="AG31" s="64"/>
      <c r="AH31" s="64" t="s">
        <v>149</v>
      </c>
      <c r="AI31" s="64"/>
      <c r="AJ31" s="64"/>
      <c r="AK31" s="64" t="s">
        <v>151</v>
      </c>
      <c r="AL31" s="95">
        <v>40217</v>
      </c>
      <c r="AM31" s="63"/>
      <c r="AN31" s="63"/>
      <c r="AO31" s="63"/>
      <c r="AP31" s="86"/>
      <c r="AQ31" s="86"/>
      <c r="AR31" s="63"/>
      <c r="AS31" s="63"/>
      <c r="AT31" s="87"/>
      <c r="AU31" s="86"/>
      <c r="AV31" s="63"/>
      <c r="AW31" s="63"/>
      <c r="AX31" s="87"/>
      <c r="AY31" s="87"/>
      <c r="AZ31" s="63"/>
      <c r="BA31" s="63"/>
    </row>
    <row r="32" spans="1:53" s="65" customFormat="1" ht="25.5" customHeight="1" x14ac:dyDescent="0.2">
      <c r="A32" s="63"/>
      <c r="B32" s="64"/>
      <c r="C32" s="63"/>
      <c r="D32" s="63"/>
      <c r="E32" s="63"/>
      <c r="F32" s="64">
        <v>1</v>
      </c>
      <c r="G32" s="64" t="s">
        <v>76</v>
      </c>
      <c r="H32" s="64">
        <v>29</v>
      </c>
      <c r="I32" s="64"/>
      <c r="J32" s="64">
        <v>1465</v>
      </c>
      <c r="K32" s="64" t="s">
        <v>130</v>
      </c>
      <c r="L32" s="64" t="s">
        <v>464</v>
      </c>
      <c r="M32" s="64"/>
      <c r="N32" s="64"/>
      <c r="O32" s="95">
        <v>40173</v>
      </c>
      <c r="P32" s="95">
        <v>40203</v>
      </c>
      <c r="Q32" s="84"/>
      <c r="R32" s="84"/>
      <c r="S32" s="64">
        <v>6</v>
      </c>
      <c r="T32" s="64"/>
      <c r="U32" s="64">
        <v>0</v>
      </c>
      <c r="V32" s="64"/>
      <c r="W32" s="64" t="s">
        <v>139</v>
      </c>
      <c r="X32" s="63"/>
      <c r="Y32" s="64"/>
      <c r="Z32" s="85"/>
      <c r="AA32" s="64" t="s">
        <v>145</v>
      </c>
      <c r="AB32" s="63" t="s">
        <v>155</v>
      </c>
      <c r="AC32" s="85" t="s">
        <v>154</v>
      </c>
      <c r="AD32" s="64"/>
      <c r="AE32" s="64"/>
      <c r="AF32" s="85"/>
      <c r="AG32" s="64"/>
      <c r="AH32" s="64" t="s">
        <v>148</v>
      </c>
      <c r="AI32" s="64"/>
      <c r="AJ32" s="64"/>
      <c r="AK32" s="64" t="s">
        <v>134</v>
      </c>
      <c r="AL32" s="95">
        <v>40190</v>
      </c>
      <c r="AM32" s="63"/>
      <c r="AN32" s="63"/>
      <c r="AO32" s="63"/>
      <c r="AP32" s="86"/>
      <c r="AQ32" s="86"/>
      <c r="AR32" s="63"/>
      <c r="AS32" s="63"/>
      <c r="AT32" s="87"/>
      <c r="AU32" s="86"/>
      <c r="AV32" s="63"/>
      <c r="AW32" s="63"/>
      <c r="AX32" s="87"/>
      <c r="AY32" s="87"/>
      <c r="AZ32" s="63"/>
      <c r="BA32" s="63"/>
    </row>
    <row r="33" spans="1:53" s="65" customFormat="1" ht="25.5" customHeight="1" x14ac:dyDescent="0.2">
      <c r="A33" s="63"/>
      <c r="B33" s="64"/>
      <c r="C33" s="63"/>
      <c r="D33" s="63"/>
      <c r="E33" s="63"/>
      <c r="F33" s="64">
        <v>1</v>
      </c>
      <c r="G33" s="64" t="s">
        <v>128</v>
      </c>
      <c r="H33" s="64">
        <v>32</v>
      </c>
      <c r="I33" s="64"/>
      <c r="J33" s="64">
        <v>1030</v>
      </c>
      <c r="K33" s="64" t="s">
        <v>131</v>
      </c>
      <c r="L33" s="64" t="s">
        <v>464</v>
      </c>
      <c r="M33" s="64"/>
      <c r="N33" s="64"/>
      <c r="O33" s="95">
        <v>40124</v>
      </c>
      <c r="P33" s="95">
        <v>40204</v>
      </c>
      <c r="Q33" s="84">
        <f>P33-P28+1</f>
        <v>54</v>
      </c>
      <c r="R33" s="66"/>
      <c r="S33" s="64">
        <v>1</v>
      </c>
      <c r="T33" s="64">
        <v>1</v>
      </c>
      <c r="U33" s="64">
        <v>3</v>
      </c>
      <c r="V33" s="64"/>
      <c r="W33" s="64" t="s">
        <v>160</v>
      </c>
      <c r="X33" s="63"/>
      <c r="Y33" s="64"/>
      <c r="Z33" s="85"/>
      <c r="AA33" s="64" t="s">
        <v>146</v>
      </c>
      <c r="AB33" s="63" t="s">
        <v>153</v>
      </c>
      <c r="AC33" s="85"/>
      <c r="AD33" s="64"/>
      <c r="AE33" s="64"/>
      <c r="AF33" s="85"/>
      <c r="AG33" s="64"/>
      <c r="AH33" s="64" t="s">
        <v>148</v>
      </c>
      <c r="AI33" s="64"/>
      <c r="AJ33" s="64"/>
      <c r="AK33" s="64" t="s">
        <v>133</v>
      </c>
      <c r="AL33" s="95">
        <v>40289</v>
      </c>
      <c r="AM33" s="63"/>
      <c r="AN33" s="63"/>
      <c r="AO33" s="63"/>
      <c r="AP33" s="86"/>
      <c r="AQ33" s="86"/>
      <c r="AR33" s="63"/>
      <c r="AS33" s="63"/>
      <c r="AT33" s="87"/>
      <c r="AU33" s="86"/>
      <c r="AV33" s="63"/>
      <c r="AW33" s="63"/>
      <c r="AX33" s="87"/>
      <c r="AY33" s="87"/>
      <c r="AZ33" s="63"/>
      <c r="BA33" s="63"/>
    </row>
    <row r="34" spans="1:53" ht="24.75" customHeight="1" x14ac:dyDescent="0.2">
      <c r="A34" s="63" t="s">
        <v>40</v>
      </c>
      <c r="B34" s="64">
        <v>1981</v>
      </c>
      <c r="C34" s="63" t="s">
        <v>107</v>
      </c>
      <c r="D34" s="63" t="s">
        <v>188</v>
      </c>
      <c r="E34" s="63" t="s">
        <v>175</v>
      </c>
      <c r="F34" s="64">
        <v>1</v>
      </c>
      <c r="G34" s="64">
        <v>1</v>
      </c>
      <c r="H34" s="64">
        <v>36</v>
      </c>
      <c r="J34" s="64">
        <v>2400</v>
      </c>
      <c r="K34" s="64">
        <v>0</v>
      </c>
      <c r="L34" s="64" t="s">
        <v>462</v>
      </c>
      <c r="M34" s="95">
        <v>28690</v>
      </c>
      <c r="N34" s="95"/>
      <c r="O34" s="95">
        <v>28690</v>
      </c>
      <c r="P34" s="95">
        <v>28690</v>
      </c>
      <c r="U34" s="64">
        <v>1</v>
      </c>
      <c r="W34" s="64" t="s">
        <v>161</v>
      </c>
      <c r="Y34" s="64" t="s">
        <v>74</v>
      </c>
      <c r="Z34" s="85" t="s">
        <v>168</v>
      </c>
      <c r="AA34" s="64" t="s">
        <v>176</v>
      </c>
      <c r="AB34" s="63" t="s">
        <v>275</v>
      </c>
      <c r="AC34" s="85" t="s">
        <v>172</v>
      </c>
      <c r="AE34" s="64" t="s">
        <v>180</v>
      </c>
      <c r="AF34" s="85" t="s">
        <v>182</v>
      </c>
      <c r="AG34" s="64" t="s">
        <v>182</v>
      </c>
      <c r="AK34" s="64" t="s">
        <v>133</v>
      </c>
      <c r="AO34" s="63" t="s">
        <v>186</v>
      </c>
      <c r="AT34" s="87"/>
      <c r="AX34" s="87"/>
      <c r="AY34" s="87"/>
    </row>
    <row r="35" spans="1:53" ht="24.75" customHeight="1" x14ac:dyDescent="0.2">
      <c r="F35" s="64">
        <v>1</v>
      </c>
      <c r="G35" s="64">
        <v>2</v>
      </c>
      <c r="H35" s="64">
        <v>40</v>
      </c>
      <c r="J35" s="64">
        <v>4100</v>
      </c>
      <c r="K35" s="64">
        <v>12</v>
      </c>
      <c r="L35" s="64" t="s">
        <v>464</v>
      </c>
      <c r="M35" s="95">
        <v>28689</v>
      </c>
      <c r="N35" s="95" t="s">
        <v>178</v>
      </c>
      <c r="O35" s="95">
        <v>28689</v>
      </c>
      <c r="P35" s="95">
        <f>M35+12</f>
        <v>28701</v>
      </c>
      <c r="S35" s="64">
        <v>11</v>
      </c>
      <c r="T35" s="64">
        <v>11</v>
      </c>
      <c r="U35" s="64">
        <v>3</v>
      </c>
      <c r="W35" s="64" t="s">
        <v>162</v>
      </c>
      <c r="Y35" s="64" t="s">
        <v>171</v>
      </c>
      <c r="Z35" s="85" t="s">
        <v>169</v>
      </c>
      <c r="AA35" s="64" t="s">
        <v>164</v>
      </c>
      <c r="AB35" s="63" t="s">
        <v>272</v>
      </c>
      <c r="AC35" s="85" t="s">
        <v>173</v>
      </c>
      <c r="AE35" s="64" t="s">
        <v>180</v>
      </c>
      <c r="AF35" s="85" t="s">
        <v>183</v>
      </c>
      <c r="AG35" s="64" t="s">
        <v>185</v>
      </c>
      <c r="AK35" s="64" t="s">
        <v>135</v>
      </c>
      <c r="AO35" s="63" t="s">
        <v>187</v>
      </c>
      <c r="AT35" s="87"/>
      <c r="AX35" s="87"/>
      <c r="AY35" s="87"/>
    </row>
    <row r="36" spans="1:53" ht="24.75" customHeight="1" x14ac:dyDescent="0.2">
      <c r="F36" s="64">
        <v>1</v>
      </c>
      <c r="G36" s="64">
        <v>3</v>
      </c>
      <c r="H36" s="64">
        <v>36</v>
      </c>
      <c r="J36" s="64">
        <v>1400</v>
      </c>
      <c r="K36" s="64">
        <v>23</v>
      </c>
      <c r="L36" s="64" t="s">
        <v>464</v>
      </c>
      <c r="M36" s="95">
        <v>28681</v>
      </c>
      <c r="N36" s="95" t="s">
        <v>178</v>
      </c>
      <c r="O36" s="95">
        <v>28681</v>
      </c>
      <c r="P36" s="95">
        <f>M36+23</f>
        <v>28704</v>
      </c>
      <c r="S36" s="64">
        <v>3</v>
      </c>
      <c r="T36" s="64">
        <v>3</v>
      </c>
      <c r="U36" s="64">
        <v>3</v>
      </c>
      <c r="W36" s="64" t="s">
        <v>162</v>
      </c>
      <c r="Y36" s="64" t="s">
        <v>74</v>
      </c>
      <c r="Z36" s="85" t="s">
        <v>170</v>
      </c>
      <c r="AA36" s="64" t="s">
        <v>165</v>
      </c>
      <c r="AB36" s="63" t="s">
        <v>273</v>
      </c>
      <c r="AC36" s="85" t="s">
        <v>173</v>
      </c>
      <c r="AE36" s="64" t="s">
        <v>180</v>
      </c>
      <c r="AF36" s="85" t="s">
        <v>183</v>
      </c>
      <c r="AG36" s="64" t="s">
        <v>185</v>
      </c>
      <c r="AK36" s="64" t="s">
        <v>133</v>
      </c>
      <c r="AT36" s="87"/>
      <c r="AX36" s="87"/>
      <c r="AY36" s="87"/>
    </row>
    <row r="37" spans="1:53" ht="24.75" customHeight="1" x14ac:dyDescent="0.2">
      <c r="F37" s="64">
        <v>1</v>
      </c>
      <c r="G37" s="64">
        <v>4</v>
      </c>
      <c r="H37" s="64">
        <v>36</v>
      </c>
      <c r="J37" s="64">
        <v>2100</v>
      </c>
      <c r="K37" s="64">
        <v>9</v>
      </c>
      <c r="L37" s="64" t="s">
        <v>464</v>
      </c>
      <c r="M37" s="95">
        <v>28701</v>
      </c>
      <c r="N37" s="95" t="s">
        <v>177</v>
      </c>
      <c r="O37" s="95">
        <f>M37+9</f>
        <v>28710</v>
      </c>
      <c r="P37" s="95">
        <f>M37+9</f>
        <v>28710</v>
      </c>
      <c r="Q37" s="84">
        <f>P37-P34+1</f>
        <v>21</v>
      </c>
      <c r="S37" s="64">
        <v>6</v>
      </c>
      <c r="T37" s="64">
        <v>6</v>
      </c>
      <c r="U37" s="64">
        <v>3</v>
      </c>
      <c r="W37" s="64" t="s">
        <v>162</v>
      </c>
      <c r="Y37" s="64" t="s">
        <v>171</v>
      </c>
      <c r="Z37" s="85" t="s">
        <v>169</v>
      </c>
      <c r="AA37" s="64" t="s">
        <v>166</v>
      </c>
      <c r="AB37" s="63" t="s">
        <v>272</v>
      </c>
      <c r="AC37" s="85" t="s">
        <v>174</v>
      </c>
      <c r="AE37" s="64" t="s">
        <v>180</v>
      </c>
      <c r="AF37" s="85" t="s">
        <v>183</v>
      </c>
      <c r="AG37" s="64" t="s">
        <v>185</v>
      </c>
      <c r="AK37" s="64" t="s">
        <v>133</v>
      </c>
      <c r="AT37" s="87"/>
      <c r="AX37" s="87"/>
      <c r="AY37" s="87"/>
    </row>
    <row r="38" spans="1:53" ht="21" customHeight="1" x14ac:dyDescent="0.2">
      <c r="A38" s="63" t="s">
        <v>42</v>
      </c>
      <c r="B38" s="64">
        <v>2011</v>
      </c>
      <c r="C38" s="63" t="s">
        <v>200</v>
      </c>
      <c r="D38" s="63" t="s">
        <v>178</v>
      </c>
      <c r="F38" s="64">
        <v>1</v>
      </c>
      <c r="G38" s="64" t="s">
        <v>201</v>
      </c>
      <c r="L38" s="64" t="s">
        <v>462</v>
      </c>
      <c r="M38" s="95"/>
      <c r="P38" s="95">
        <v>39573</v>
      </c>
      <c r="U38" s="64">
        <v>1</v>
      </c>
      <c r="W38" s="64" t="s">
        <v>162</v>
      </c>
      <c r="Y38" s="64" t="s">
        <v>171</v>
      </c>
      <c r="AB38" s="63" t="s">
        <v>274</v>
      </c>
      <c r="AC38" s="85" t="s">
        <v>202</v>
      </c>
      <c r="AD38" s="64" t="s">
        <v>203</v>
      </c>
      <c r="AG38" s="64" t="s">
        <v>214</v>
      </c>
      <c r="AH38" s="64" t="s">
        <v>213</v>
      </c>
      <c r="AT38" s="87"/>
      <c r="AX38" s="87"/>
      <c r="AY38" s="87"/>
    </row>
    <row r="39" spans="1:53" ht="21" customHeight="1" x14ac:dyDescent="0.2">
      <c r="F39" s="64">
        <v>1</v>
      </c>
      <c r="G39" s="64">
        <v>2</v>
      </c>
      <c r="H39" s="64" t="s">
        <v>204</v>
      </c>
      <c r="K39" s="64">
        <v>46</v>
      </c>
      <c r="L39" s="64" t="s">
        <v>464</v>
      </c>
      <c r="M39" s="95"/>
      <c r="N39" s="95" t="s">
        <v>178</v>
      </c>
      <c r="P39" s="95">
        <v>39582</v>
      </c>
      <c r="S39" s="64">
        <v>9</v>
      </c>
      <c r="T39" s="64">
        <v>9</v>
      </c>
      <c r="U39" s="64">
        <v>3</v>
      </c>
      <c r="Y39" s="64" t="s">
        <v>74</v>
      </c>
      <c r="AC39" s="85" t="s">
        <v>174</v>
      </c>
      <c r="AD39" s="64" t="s">
        <v>215</v>
      </c>
      <c r="AG39" s="64" t="s">
        <v>214</v>
      </c>
      <c r="AH39" s="64" t="s">
        <v>461</v>
      </c>
      <c r="AT39" s="87"/>
      <c r="AX39" s="87"/>
      <c r="AY39" s="87"/>
    </row>
    <row r="40" spans="1:53" ht="21" customHeight="1" x14ac:dyDescent="0.2">
      <c r="F40" s="64">
        <v>1</v>
      </c>
      <c r="G40" s="64">
        <v>3</v>
      </c>
      <c r="H40" s="64" t="s">
        <v>204</v>
      </c>
      <c r="K40" s="64">
        <v>29</v>
      </c>
      <c r="L40" s="64" t="s">
        <v>464</v>
      </c>
      <c r="M40" s="95"/>
      <c r="N40" s="95" t="s">
        <v>178</v>
      </c>
      <c r="P40" s="95">
        <v>39588</v>
      </c>
      <c r="Q40" s="84">
        <f>P40-P38+1</f>
        <v>16</v>
      </c>
      <c r="S40" s="64">
        <v>6</v>
      </c>
      <c r="T40" s="64">
        <v>6</v>
      </c>
      <c r="U40" s="64">
        <v>3</v>
      </c>
      <c r="Y40" s="64" t="s">
        <v>74</v>
      </c>
      <c r="AC40" s="85" t="s">
        <v>174</v>
      </c>
      <c r="AD40" s="64" t="s">
        <v>215</v>
      </c>
      <c r="AG40" s="64" t="s">
        <v>214</v>
      </c>
      <c r="AH40" s="64" t="s">
        <v>211</v>
      </c>
      <c r="AT40" s="87"/>
      <c r="AX40" s="87"/>
      <c r="AY40" s="87"/>
    </row>
    <row r="41" spans="1:53" ht="21" customHeight="1" x14ac:dyDescent="0.2">
      <c r="A41" s="63" t="s">
        <v>43</v>
      </c>
      <c r="B41" s="64">
        <v>2018</v>
      </c>
      <c r="C41" s="63" t="s">
        <v>216</v>
      </c>
      <c r="D41" s="63" t="s">
        <v>217</v>
      </c>
      <c r="F41" s="64">
        <v>1</v>
      </c>
      <c r="G41" s="64" t="s">
        <v>201</v>
      </c>
      <c r="H41" s="64">
        <v>27</v>
      </c>
      <c r="J41" s="64">
        <v>955</v>
      </c>
      <c r="L41" s="64" t="s">
        <v>218</v>
      </c>
      <c r="P41" s="95">
        <v>42167</v>
      </c>
      <c r="U41" s="64">
        <v>1</v>
      </c>
      <c r="Y41" s="64" t="s">
        <v>171</v>
      </c>
      <c r="AA41" s="64" t="s">
        <v>224</v>
      </c>
      <c r="AC41" s="85" t="s">
        <v>174</v>
      </c>
      <c r="AD41" s="64" t="s">
        <v>221</v>
      </c>
      <c r="AE41" s="64" t="s">
        <v>180</v>
      </c>
      <c r="AI41" s="64" t="s">
        <v>229</v>
      </c>
      <c r="AM41" s="63" t="s">
        <v>241</v>
      </c>
      <c r="AN41" s="63" t="s">
        <v>239</v>
      </c>
      <c r="AT41" s="87"/>
      <c r="AX41" s="87"/>
      <c r="AY41" s="87"/>
    </row>
    <row r="42" spans="1:53" ht="21" customHeight="1" x14ac:dyDescent="0.2">
      <c r="F42" s="64">
        <v>1</v>
      </c>
      <c r="G42" s="64">
        <v>4</v>
      </c>
      <c r="H42" s="64">
        <v>25</v>
      </c>
      <c r="J42" s="64">
        <v>554</v>
      </c>
      <c r="K42" s="64">
        <v>26</v>
      </c>
      <c r="L42" s="64" t="s">
        <v>464</v>
      </c>
      <c r="N42" s="95" t="s">
        <v>178</v>
      </c>
      <c r="P42" s="95">
        <v>42192</v>
      </c>
      <c r="S42" s="64">
        <v>25</v>
      </c>
      <c r="T42" s="64">
        <v>25</v>
      </c>
      <c r="U42" s="64">
        <v>3</v>
      </c>
      <c r="Y42" s="64" t="s">
        <v>74</v>
      </c>
      <c r="AA42" s="64" t="s">
        <v>225</v>
      </c>
      <c r="AB42" s="63" t="s">
        <v>230</v>
      </c>
      <c r="AC42" s="85" t="s">
        <v>174</v>
      </c>
      <c r="AD42" s="64" t="s">
        <v>222</v>
      </c>
      <c r="AE42" s="64" t="s">
        <v>180</v>
      </c>
      <c r="AI42" s="64" t="s">
        <v>229</v>
      </c>
      <c r="AJ42" s="64" t="s">
        <v>212</v>
      </c>
      <c r="AM42" s="63" t="s">
        <v>241</v>
      </c>
      <c r="AT42" s="87"/>
      <c r="AX42" s="87"/>
      <c r="AY42" s="87"/>
    </row>
    <row r="43" spans="1:53" ht="21" customHeight="1" x14ac:dyDescent="0.2">
      <c r="F43" s="64">
        <v>2</v>
      </c>
      <c r="G43" s="64" t="s">
        <v>219</v>
      </c>
      <c r="H43" s="64">
        <v>27</v>
      </c>
      <c r="J43" s="64">
        <v>970</v>
      </c>
      <c r="K43" s="64">
        <v>24</v>
      </c>
      <c r="L43" s="64" t="s">
        <v>464</v>
      </c>
      <c r="N43" s="95" t="s">
        <v>178</v>
      </c>
      <c r="P43" s="95">
        <v>42211</v>
      </c>
      <c r="U43" s="64">
        <v>1</v>
      </c>
      <c r="V43" s="64">
        <v>1</v>
      </c>
      <c r="Y43" s="64" t="s">
        <v>74</v>
      </c>
      <c r="AA43" s="64" t="s">
        <v>225</v>
      </c>
      <c r="AB43" s="63" t="s">
        <v>231</v>
      </c>
      <c r="AC43" s="85" t="s">
        <v>235</v>
      </c>
      <c r="AD43" s="64" t="s">
        <v>221</v>
      </c>
      <c r="AE43" s="64" t="s">
        <v>180</v>
      </c>
      <c r="AI43" s="64" t="s">
        <v>229</v>
      </c>
      <c r="AM43" s="63" t="s">
        <v>241</v>
      </c>
      <c r="AN43" s="63" t="s">
        <v>240</v>
      </c>
      <c r="AT43" s="87"/>
      <c r="AX43" s="87"/>
      <c r="AY43" s="87"/>
    </row>
    <row r="44" spans="1:53" ht="21" customHeight="1" x14ac:dyDescent="0.2">
      <c r="F44" s="64">
        <v>2</v>
      </c>
      <c r="G44" s="64" t="s">
        <v>220</v>
      </c>
      <c r="H44" s="64">
        <v>27</v>
      </c>
      <c r="J44" s="64">
        <v>947</v>
      </c>
      <c r="K44" s="64">
        <v>27</v>
      </c>
      <c r="L44" s="64" t="s">
        <v>464</v>
      </c>
      <c r="N44" s="95" t="s">
        <v>178</v>
      </c>
      <c r="P44" s="95">
        <v>42214</v>
      </c>
      <c r="S44" s="64">
        <v>3</v>
      </c>
      <c r="T44" s="64">
        <v>3</v>
      </c>
      <c r="U44" s="64">
        <v>3</v>
      </c>
      <c r="V44" s="64">
        <v>1</v>
      </c>
      <c r="Y44" s="64" t="s">
        <v>74</v>
      </c>
      <c r="AA44" s="64" t="s">
        <v>225</v>
      </c>
      <c r="AB44" s="63" t="s">
        <v>232</v>
      </c>
      <c r="AC44" s="85" t="s">
        <v>235</v>
      </c>
      <c r="AD44" s="64" t="s">
        <v>221</v>
      </c>
      <c r="AE44" s="64" t="s">
        <v>180</v>
      </c>
      <c r="AI44" s="64" t="s">
        <v>229</v>
      </c>
      <c r="AM44" s="63" t="s">
        <v>241</v>
      </c>
      <c r="AT44" s="87"/>
      <c r="AX44" s="87"/>
      <c r="AY44" s="87"/>
    </row>
    <row r="45" spans="1:53" ht="21" customHeight="1" x14ac:dyDescent="0.2">
      <c r="F45" s="64">
        <v>2</v>
      </c>
      <c r="G45" s="64" t="s">
        <v>507</v>
      </c>
      <c r="H45" s="64">
        <v>27</v>
      </c>
      <c r="J45" s="64">
        <v>947</v>
      </c>
      <c r="K45" s="64">
        <v>60</v>
      </c>
      <c r="L45" s="64" t="s">
        <v>464</v>
      </c>
      <c r="N45" s="95" t="s">
        <v>178</v>
      </c>
      <c r="P45" s="95">
        <f>P44+33</f>
        <v>42247</v>
      </c>
      <c r="S45" s="64">
        <v>4</v>
      </c>
      <c r="U45" s="64">
        <v>0</v>
      </c>
      <c r="V45" s="64">
        <v>1</v>
      </c>
      <c r="Y45" s="64" t="s">
        <v>74</v>
      </c>
      <c r="AA45" s="64" t="s">
        <v>226</v>
      </c>
      <c r="AB45" s="63" t="s">
        <v>227</v>
      </c>
      <c r="AC45" s="85" t="s">
        <v>235</v>
      </c>
      <c r="AD45" s="64" t="s">
        <v>221</v>
      </c>
      <c r="AE45" s="64" t="s">
        <v>180</v>
      </c>
      <c r="AI45" s="64" t="s">
        <v>229</v>
      </c>
      <c r="AM45" s="63" t="s">
        <v>241</v>
      </c>
      <c r="AT45" s="87"/>
      <c r="AX45" s="87"/>
      <c r="AY45" s="87"/>
    </row>
    <row r="46" spans="1:53" ht="21" customHeight="1" x14ac:dyDescent="0.2">
      <c r="F46" s="64">
        <v>2</v>
      </c>
      <c r="G46" s="64">
        <v>7</v>
      </c>
      <c r="H46" s="64">
        <v>27</v>
      </c>
      <c r="J46" s="64">
        <v>775</v>
      </c>
      <c r="K46" s="64">
        <v>44</v>
      </c>
      <c r="L46" s="64" t="s">
        <v>464</v>
      </c>
      <c r="N46" s="95" t="s">
        <v>178</v>
      </c>
      <c r="P46" s="95">
        <v>42237</v>
      </c>
      <c r="S46" s="64">
        <v>27</v>
      </c>
      <c r="T46" s="64">
        <v>27</v>
      </c>
      <c r="U46" s="64">
        <v>3</v>
      </c>
      <c r="Y46" s="64" t="s">
        <v>171</v>
      </c>
      <c r="AA46" s="64" t="s">
        <v>228</v>
      </c>
      <c r="AB46" s="63" t="s">
        <v>233</v>
      </c>
      <c r="AC46" s="85" t="s">
        <v>236</v>
      </c>
      <c r="AD46" s="64" t="s">
        <v>221</v>
      </c>
      <c r="AE46" s="64" t="s">
        <v>180</v>
      </c>
      <c r="AI46" s="64" t="s">
        <v>229</v>
      </c>
      <c r="AJ46" s="64" t="s">
        <v>238</v>
      </c>
      <c r="AM46" s="63" t="s">
        <v>241</v>
      </c>
      <c r="AT46" s="87"/>
      <c r="AX46" s="87"/>
      <c r="AY46" s="87"/>
    </row>
    <row r="47" spans="1:53" ht="21" customHeight="1" x14ac:dyDescent="0.2">
      <c r="F47" s="64">
        <v>2</v>
      </c>
      <c r="G47" s="64">
        <v>8</v>
      </c>
      <c r="H47" s="64">
        <v>27</v>
      </c>
      <c r="J47" s="64">
        <v>490</v>
      </c>
      <c r="K47" s="64">
        <v>123</v>
      </c>
      <c r="L47" s="64" t="s">
        <v>464</v>
      </c>
      <c r="N47" s="95" t="s">
        <v>178</v>
      </c>
      <c r="P47" s="95">
        <v>42243</v>
      </c>
      <c r="S47" s="64">
        <v>2</v>
      </c>
      <c r="T47" s="64">
        <v>2</v>
      </c>
      <c r="U47" s="64">
        <v>3</v>
      </c>
      <c r="Y47" s="64" t="s">
        <v>74</v>
      </c>
      <c r="AA47" s="64" t="s">
        <v>228</v>
      </c>
      <c r="AB47" s="63" t="s">
        <v>234</v>
      </c>
      <c r="AC47" s="85" t="s">
        <v>236</v>
      </c>
      <c r="AD47" s="64" t="s">
        <v>222</v>
      </c>
      <c r="AE47" s="64" t="s">
        <v>180</v>
      </c>
      <c r="AI47" s="64" t="s">
        <v>229</v>
      </c>
      <c r="AJ47" s="64" t="s">
        <v>238</v>
      </c>
      <c r="AT47" s="87"/>
      <c r="AX47" s="87"/>
      <c r="AY47" s="87"/>
    </row>
    <row r="48" spans="1:53" ht="21" customHeight="1" x14ac:dyDescent="0.2">
      <c r="F48" s="64">
        <v>2</v>
      </c>
      <c r="G48" s="64">
        <v>9</v>
      </c>
      <c r="H48" s="64">
        <v>23</v>
      </c>
      <c r="J48" s="64">
        <v>578</v>
      </c>
      <c r="K48" s="64">
        <v>73</v>
      </c>
      <c r="L48" s="64" t="s">
        <v>464</v>
      </c>
      <c r="N48" s="95" t="s">
        <v>178</v>
      </c>
      <c r="P48" s="95">
        <v>42270</v>
      </c>
      <c r="Q48" s="84">
        <f>P48-P43+1</f>
        <v>60</v>
      </c>
      <c r="S48" s="64">
        <v>23</v>
      </c>
      <c r="T48" s="64">
        <v>23</v>
      </c>
      <c r="U48" s="64">
        <v>3</v>
      </c>
      <c r="Y48" s="64" t="s">
        <v>171</v>
      </c>
      <c r="AA48" s="64" t="s">
        <v>228</v>
      </c>
      <c r="AB48" s="63" t="s">
        <v>231</v>
      </c>
      <c r="AC48" s="85" t="s">
        <v>236</v>
      </c>
      <c r="AD48" s="64" t="s">
        <v>223</v>
      </c>
      <c r="AE48" s="64" t="s">
        <v>180</v>
      </c>
      <c r="AI48" s="64" t="s">
        <v>229</v>
      </c>
      <c r="AJ48" s="64" t="s">
        <v>238</v>
      </c>
      <c r="AM48" s="63" t="s">
        <v>241</v>
      </c>
      <c r="AT48" s="87"/>
      <c r="AX48" s="87"/>
      <c r="AY48" s="87"/>
    </row>
    <row r="49" spans="1:53" ht="21" customHeight="1" x14ac:dyDescent="0.2">
      <c r="A49" s="63" t="s">
        <v>44</v>
      </c>
      <c r="B49" s="64">
        <v>1980</v>
      </c>
      <c r="C49" s="63" t="s">
        <v>242</v>
      </c>
      <c r="D49" s="63" t="s">
        <v>243</v>
      </c>
      <c r="F49" s="64">
        <v>1</v>
      </c>
      <c r="G49" s="64">
        <v>1</v>
      </c>
      <c r="H49" s="63"/>
      <c r="I49" s="63"/>
      <c r="J49" s="64" t="s">
        <v>506</v>
      </c>
      <c r="K49" s="63"/>
      <c r="L49" s="64" t="s">
        <v>218</v>
      </c>
      <c r="M49" s="63"/>
      <c r="N49" s="63"/>
      <c r="O49" s="63"/>
      <c r="P49" s="63"/>
      <c r="R49" s="64"/>
      <c r="U49" s="64">
        <v>1</v>
      </c>
      <c r="V49" s="63"/>
      <c r="W49" s="63"/>
      <c r="Y49" s="63"/>
      <c r="Z49" s="63"/>
      <c r="AA49" s="63"/>
      <c r="AC49" s="63"/>
      <c r="AD49" s="63"/>
      <c r="AE49" s="64" t="s">
        <v>180</v>
      </c>
      <c r="AF49" s="85" t="s">
        <v>244</v>
      </c>
      <c r="AG49" s="63"/>
      <c r="AH49" s="63"/>
      <c r="AI49" s="63"/>
      <c r="AJ49" s="63"/>
      <c r="AK49" s="63"/>
      <c r="AL49" s="63"/>
      <c r="AM49" s="63" t="s">
        <v>247</v>
      </c>
      <c r="AN49" s="63" t="s">
        <v>468</v>
      </c>
      <c r="AO49" s="63" t="s">
        <v>246</v>
      </c>
      <c r="AX49" s="87"/>
      <c r="AY49" s="87"/>
    </row>
    <row r="50" spans="1:53" ht="21" customHeight="1" x14ac:dyDescent="0.2">
      <c r="F50" s="64">
        <v>1</v>
      </c>
      <c r="G50" s="64">
        <v>2</v>
      </c>
      <c r="H50" s="64" t="s">
        <v>248</v>
      </c>
      <c r="K50" s="64">
        <v>11</v>
      </c>
      <c r="L50" s="64" t="s">
        <v>464</v>
      </c>
      <c r="N50" s="64" t="s">
        <v>178</v>
      </c>
      <c r="P50" s="95">
        <v>28820</v>
      </c>
      <c r="S50" s="64">
        <v>4</v>
      </c>
      <c r="T50" s="64">
        <v>4</v>
      </c>
      <c r="U50" s="64">
        <v>3</v>
      </c>
      <c r="AE50" s="64" t="s">
        <v>180</v>
      </c>
      <c r="AF50" s="85" t="s">
        <v>244</v>
      </c>
      <c r="AM50" s="63" t="s">
        <v>247</v>
      </c>
      <c r="AN50" s="63" t="s">
        <v>245</v>
      </c>
      <c r="AX50" s="87"/>
      <c r="AY50" s="87"/>
    </row>
    <row r="51" spans="1:53" ht="21" customHeight="1" x14ac:dyDescent="0.2">
      <c r="F51" s="64">
        <v>1</v>
      </c>
      <c r="G51" s="64">
        <v>3</v>
      </c>
      <c r="H51" s="64" t="s">
        <v>248</v>
      </c>
      <c r="K51" s="64">
        <v>71</v>
      </c>
      <c r="L51" s="64" t="s">
        <v>464</v>
      </c>
      <c r="N51" s="64" t="s">
        <v>178</v>
      </c>
      <c r="P51" s="95">
        <v>28821</v>
      </c>
      <c r="S51" s="64">
        <v>1</v>
      </c>
      <c r="T51" s="64">
        <v>1</v>
      </c>
      <c r="U51" s="64">
        <v>3</v>
      </c>
      <c r="AE51" s="64" t="s">
        <v>180</v>
      </c>
      <c r="AF51" s="85" t="s">
        <v>244</v>
      </c>
      <c r="AM51" s="63" t="s">
        <v>247</v>
      </c>
      <c r="AN51" s="63" t="s">
        <v>245</v>
      </c>
      <c r="AX51" s="87"/>
      <c r="AY51" s="87"/>
    </row>
    <row r="52" spans="1:53" ht="21" customHeight="1" x14ac:dyDescent="0.2">
      <c r="A52" s="63" t="s">
        <v>45</v>
      </c>
      <c r="B52" s="64">
        <v>1978</v>
      </c>
      <c r="C52" s="63" t="s">
        <v>249</v>
      </c>
      <c r="D52" s="63" t="s">
        <v>250</v>
      </c>
      <c r="F52" s="64">
        <v>1</v>
      </c>
      <c r="G52" s="64">
        <v>1</v>
      </c>
      <c r="H52" s="64">
        <v>36</v>
      </c>
      <c r="J52" s="64">
        <v>3030</v>
      </c>
      <c r="K52" s="64" t="s">
        <v>251</v>
      </c>
      <c r="L52" s="64" t="s">
        <v>462</v>
      </c>
      <c r="M52" s="95">
        <v>28007</v>
      </c>
      <c r="P52" s="95"/>
      <c r="U52" s="64">
        <v>2</v>
      </c>
      <c r="W52" s="64" t="s">
        <v>297</v>
      </c>
      <c r="Y52" s="64" t="s">
        <v>171</v>
      </c>
      <c r="Z52" s="85" t="s">
        <v>257</v>
      </c>
      <c r="AA52" s="64" t="s">
        <v>260</v>
      </c>
      <c r="AB52" s="63" t="s">
        <v>266</v>
      </c>
      <c r="AC52" s="85" t="s">
        <v>277</v>
      </c>
      <c r="AK52" s="64" t="s">
        <v>270</v>
      </c>
      <c r="AX52" s="87"/>
      <c r="AY52" s="87"/>
    </row>
    <row r="53" spans="1:53" ht="21" customHeight="1" x14ac:dyDescent="0.2">
      <c r="F53" s="64">
        <v>1</v>
      </c>
      <c r="G53" s="64">
        <v>2</v>
      </c>
      <c r="H53" s="64">
        <v>37</v>
      </c>
      <c r="J53" s="64">
        <v>2680</v>
      </c>
      <c r="K53" s="64" t="s">
        <v>252</v>
      </c>
      <c r="L53" s="64" t="s">
        <v>462</v>
      </c>
      <c r="M53" s="95">
        <v>28043</v>
      </c>
      <c r="P53" s="95"/>
      <c r="S53" s="64">
        <v>36</v>
      </c>
      <c r="U53" s="64">
        <v>2</v>
      </c>
      <c r="W53" s="64" t="s">
        <v>502</v>
      </c>
      <c r="Y53" s="64" t="s">
        <v>171</v>
      </c>
      <c r="Z53" s="85" t="s">
        <v>256</v>
      </c>
      <c r="AA53" s="64" t="s">
        <v>261</v>
      </c>
      <c r="AB53" s="63" t="s">
        <v>267</v>
      </c>
      <c r="AC53" s="85" t="s">
        <v>277</v>
      </c>
      <c r="AK53" s="64" t="s">
        <v>133</v>
      </c>
      <c r="AX53" s="87"/>
      <c r="AY53" s="87"/>
    </row>
    <row r="54" spans="1:53" ht="21" customHeight="1" x14ac:dyDescent="0.2">
      <c r="F54" s="64">
        <v>1</v>
      </c>
      <c r="G54" s="64">
        <v>3</v>
      </c>
      <c r="H54" s="64">
        <v>41</v>
      </c>
      <c r="J54" s="64">
        <v>4120</v>
      </c>
      <c r="K54" s="64">
        <v>7</v>
      </c>
      <c r="L54" s="64" t="s">
        <v>462</v>
      </c>
      <c r="M54" s="95">
        <v>28142</v>
      </c>
      <c r="P54" s="95"/>
      <c r="S54" s="64">
        <v>106</v>
      </c>
      <c r="U54" s="64">
        <v>2</v>
      </c>
      <c r="W54" s="64" t="s">
        <v>503</v>
      </c>
      <c r="Y54" s="64" t="s">
        <v>171</v>
      </c>
      <c r="AA54" s="64" t="s">
        <v>262</v>
      </c>
      <c r="AB54" s="63" t="s">
        <v>279</v>
      </c>
      <c r="AC54" s="85" t="s">
        <v>277</v>
      </c>
      <c r="AK54" s="64" t="s">
        <v>133</v>
      </c>
      <c r="AX54" s="87"/>
      <c r="AY54" s="87"/>
    </row>
    <row r="55" spans="1:53" ht="21" customHeight="1" x14ac:dyDescent="0.2">
      <c r="F55" s="64">
        <v>1</v>
      </c>
      <c r="G55" s="64">
        <v>4</v>
      </c>
      <c r="H55" s="64">
        <v>29</v>
      </c>
      <c r="J55" s="64">
        <v>1350</v>
      </c>
      <c r="K55" s="64" t="s">
        <v>251</v>
      </c>
      <c r="L55" s="64" t="s">
        <v>462</v>
      </c>
      <c r="M55" s="95">
        <v>28223</v>
      </c>
      <c r="P55" s="95"/>
      <c r="S55" s="64">
        <v>74</v>
      </c>
      <c r="U55" s="64">
        <v>2</v>
      </c>
      <c r="W55" s="64" t="s">
        <v>297</v>
      </c>
      <c r="Y55" s="64" t="s">
        <v>171</v>
      </c>
      <c r="Z55" s="85" t="s">
        <v>258</v>
      </c>
      <c r="AA55" s="64" t="s">
        <v>263</v>
      </c>
      <c r="AB55" s="63" t="s">
        <v>278</v>
      </c>
      <c r="AC55" s="85" t="s">
        <v>277</v>
      </c>
      <c r="AK55" s="64" t="s">
        <v>271</v>
      </c>
      <c r="AX55" s="87"/>
      <c r="AY55" s="87"/>
    </row>
    <row r="56" spans="1:53" ht="21" customHeight="1" x14ac:dyDescent="0.2">
      <c r="F56" s="64">
        <v>1</v>
      </c>
      <c r="G56" s="64">
        <v>5</v>
      </c>
      <c r="H56" s="64">
        <v>39</v>
      </c>
      <c r="J56" s="64">
        <v>3380</v>
      </c>
      <c r="K56" s="64" t="s">
        <v>253</v>
      </c>
      <c r="L56" s="64" t="s">
        <v>462</v>
      </c>
      <c r="M56" s="95">
        <v>28226</v>
      </c>
      <c r="P56" s="95"/>
      <c r="S56" s="64">
        <v>3</v>
      </c>
      <c r="U56" s="64">
        <v>2</v>
      </c>
      <c r="W56" s="64" t="s">
        <v>504</v>
      </c>
      <c r="Y56" s="64" t="s">
        <v>74</v>
      </c>
      <c r="Z56" s="85" t="s">
        <v>256</v>
      </c>
      <c r="AA56" s="64" t="s">
        <v>264</v>
      </c>
      <c r="AB56" s="63" t="s">
        <v>268</v>
      </c>
      <c r="AC56" s="85" t="s">
        <v>277</v>
      </c>
      <c r="AK56" s="64" t="s">
        <v>133</v>
      </c>
      <c r="AX56" s="87"/>
      <c r="AY56" s="87"/>
    </row>
    <row r="57" spans="1:53" ht="21" customHeight="1" x14ac:dyDescent="0.2">
      <c r="F57" s="64">
        <v>1</v>
      </c>
      <c r="G57" s="64">
        <v>6</v>
      </c>
      <c r="H57" s="64">
        <v>41</v>
      </c>
      <c r="J57" s="64">
        <v>3400</v>
      </c>
      <c r="K57" s="64" t="s">
        <v>254</v>
      </c>
      <c r="L57" s="64" t="s">
        <v>462</v>
      </c>
      <c r="M57" s="95">
        <v>28228</v>
      </c>
      <c r="P57" s="95"/>
      <c r="S57" s="64">
        <v>2</v>
      </c>
      <c r="U57" s="64">
        <v>2</v>
      </c>
      <c r="W57" s="64" t="s">
        <v>505</v>
      </c>
      <c r="Y57" s="64" t="s">
        <v>171</v>
      </c>
      <c r="Z57" s="85" t="s">
        <v>259</v>
      </c>
      <c r="AA57" s="64" t="s">
        <v>265</v>
      </c>
      <c r="AB57" s="63" t="s">
        <v>269</v>
      </c>
      <c r="AC57" s="85" t="s">
        <v>277</v>
      </c>
      <c r="AK57" s="64" t="s">
        <v>133</v>
      </c>
      <c r="AX57" s="87"/>
      <c r="AY57" s="87"/>
    </row>
    <row r="58" spans="1:53" ht="21" customHeight="1" x14ac:dyDescent="0.2">
      <c r="A58" s="63" t="s">
        <v>47</v>
      </c>
      <c r="B58" s="64">
        <v>2014</v>
      </c>
      <c r="C58" s="63" t="s">
        <v>294</v>
      </c>
      <c r="F58" s="64">
        <v>1</v>
      </c>
      <c r="G58" s="64">
        <v>1</v>
      </c>
      <c r="H58" s="64">
        <v>28</v>
      </c>
      <c r="J58" s="64">
        <v>1125</v>
      </c>
      <c r="K58" s="64">
        <v>48</v>
      </c>
      <c r="L58" s="64" t="s">
        <v>464</v>
      </c>
      <c r="S58" s="64">
        <v>0</v>
      </c>
      <c r="U58" s="64">
        <v>2</v>
      </c>
      <c r="V58" s="64">
        <v>1</v>
      </c>
      <c r="W58" s="64" t="s">
        <v>287</v>
      </c>
      <c r="Y58" s="64" t="s">
        <v>74</v>
      </c>
      <c r="AA58" s="64" t="s">
        <v>286</v>
      </c>
      <c r="AB58" s="63" t="s">
        <v>295</v>
      </c>
      <c r="AC58" s="85" t="s">
        <v>292</v>
      </c>
      <c r="AD58" s="64" t="s">
        <v>284</v>
      </c>
      <c r="AE58" s="64" t="s">
        <v>180</v>
      </c>
      <c r="AI58" s="64" t="s">
        <v>229</v>
      </c>
      <c r="AK58" s="64" t="s">
        <v>133</v>
      </c>
      <c r="AM58" s="63" t="s">
        <v>285</v>
      </c>
      <c r="AN58" s="63" t="s">
        <v>290</v>
      </c>
      <c r="AO58" s="63" t="s">
        <v>291</v>
      </c>
      <c r="AX58" s="87"/>
      <c r="AY58" s="87"/>
      <c r="BA58" s="88"/>
    </row>
    <row r="59" spans="1:53" ht="21" customHeight="1" x14ac:dyDescent="0.2">
      <c r="F59" s="64">
        <v>1</v>
      </c>
      <c r="G59" s="64">
        <v>2</v>
      </c>
      <c r="H59" s="64">
        <v>28</v>
      </c>
      <c r="J59" s="64">
        <v>1190</v>
      </c>
      <c r="K59" s="64">
        <v>48</v>
      </c>
      <c r="L59" s="64" t="s">
        <v>464</v>
      </c>
      <c r="S59" s="64">
        <v>0</v>
      </c>
      <c r="U59" s="64">
        <v>2</v>
      </c>
      <c r="V59" s="64">
        <v>1</v>
      </c>
      <c r="W59" s="64" t="s">
        <v>288</v>
      </c>
      <c r="Y59" s="64" t="s">
        <v>74</v>
      </c>
      <c r="AA59" s="64" t="s">
        <v>286</v>
      </c>
      <c r="AB59" s="63" t="s">
        <v>295</v>
      </c>
      <c r="AE59" s="64" t="s">
        <v>180</v>
      </c>
      <c r="AI59" s="64" t="s">
        <v>229</v>
      </c>
      <c r="AK59" s="64" t="s">
        <v>133</v>
      </c>
      <c r="AM59" s="63" t="s">
        <v>285</v>
      </c>
      <c r="AX59" s="87"/>
      <c r="AY59" s="87"/>
      <c r="BA59" s="88"/>
    </row>
    <row r="60" spans="1:53" ht="21" customHeight="1" x14ac:dyDescent="0.2">
      <c r="F60" s="64">
        <v>1</v>
      </c>
      <c r="G60" s="64">
        <v>1</v>
      </c>
      <c r="H60" s="64">
        <v>28</v>
      </c>
      <c r="J60" s="64">
        <v>1125</v>
      </c>
      <c r="K60" s="64">
        <v>74</v>
      </c>
      <c r="L60" s="64" t="s">
        <v>464</v>
      </c>
      <c r="N60" s="64" t="s">
        <v>177</v>
      </c>
      <c r="S60" s="64">
        <v>26</v>
      </c>
      <c r="U60" s="64">
        <v>2</v>
      </c>
      <c r="V60" s="64">
        <v>1</v>
      </c>
      <c r="W60" s="64" t="s">
        <v>288</v>
      </c>
      <c r="Y60" s="64" t="s">
        <v>74</v>
      </c>
      <c r="AA60" s="64" t="s">
        <v>286</v>
      </c>
      <c r="AE60" s="64" t="s">
        <v>180</v>
      </c>
      <c r="AI60" s="64" t="s">
        <v>229</v>
      </c>
      <c r="AK60" s="64" t="s">
        <v>133</v>
      </c>
      <c r="AM60" s="63" t="s">
        <v>285</v>
      </c>
      <c r="AX60" s="87"/>
      <c r="AY60" s="87"/>
      <c r="BA60" s="88"/>
    </row>
    <row r="61" spans="1:53" ht="21" customHeight="1" x14ac:dyDescent="0.2">
      <c r="F61" s="64">
        <v>1</v>
      </c>
      <c r="G61" s="64">
        <v>2</v>
      </c>
      <c r="H61" s="64">
        <v>28</v>
      </c>
      <c r="J61" s="64">
        <v>1190</v>
      </c>
      <c r="K61" s="64">
        <v>75</v>
      </c>
      <c r="L61" s="64" t="s">
        <v>464</v>
      </c>
      <c r="N61" s="64" t="s">
        <v>177</v>
      </c>
      <c r="S61" s="64">
        <v>1</v>
      </c>
      <c r="U61" s="64">
        <v>2</v>
      </c>
      <c r="V61" s="64">
        <v>1</v>
      </c>
      <c r="W61" s="64" t="s">
        <v>289</v>
      </c>
      <c r="Y61" s="64" t="s">
        <v>74</v>
      </c>
      <c r="AA61" s="64" t="s">
        <v>286</v>
      </c>
      <c r="AK61" s="64" t="s">
        <v>133</v>
      </c>
      <c r="AM61" s="63" t="s">
        <v>285</v>
      </c>
      <c r="AX61" s="87"/>
      <c r="AY61" s="87"/>
      <c r="BA61" s="88"/>
    </row>
    <row r="62" spans="1:53" ht="21" customHeight="1" x14ac:dyDescent="0.2">
      <c r="A62" s="67" t="s">
        <v>48</v>
      </c>
      <c r="B62" s="68">
        <v>1984</v>
      </c>
      <c r="C62" s="65" t="s">
        <v>296</v>
      </c>
      <c r="D62" s="65" t="s">
        <v>178</v>
      </c>
      <c r="E62" s="65"/>
      <c r="F62" s="66">
        <v>1</v>
      </c>
      <c r="P62" s="89">
        <v>30407</v>
      </c>
      <c r="Q62" s="90"/>
      <c r="R62" s="84">
        <v>2</v>
      </c>
      <c r="S62" s="80"/>
      <c r="T62" s="80"/>
      <c r="U62" s="64">
        <v>0</v>
      </c>
      <c r="BA62" s="88"/>
    </row>
    <row r="63" spans="1:53" ht="21" customHeight="1" x14ac:dyDescent="0.2">
      <c r="A63" s="65"/>
      <c r="B63" s="66"/>
      <c r="C63" s="65"/>
      <c r="D63" s="65"/>
      <c r="E63" s="65"/>
      <c r="F63" s="66">
        <v>1</v>
      </c>
      <c r="P63" s="89">
        <v>30437</v>
      </c>
      <c r="Q63" s="90"/>
      <c r="R63" s="84">
        <v>1</v>
      </c>
      <c r="S63" s="80"/>
      <c r="T63" s="80"/>
      <c r="U63" s="64">
        <v>0</v>
      </c>
      <c r="BA63" s="88"/>
    </row>
    <row r="64" spans="1:53" ht="21" customHeight="1" x14ac:dyDescent="0.2">
      <c r="A64" s="65"/>
      <c r="B64" s="66"/>
      <c r="C64" s="65"/>
      <c r="D64" s="65"/>
      <c r="E64" s="65"/>
      <c r="F64" s="66">
        <v>1</v>
      </c>
      <c r="P64" s="89">
        <v>30468</v>
      </c>
      <c r="Q64" s="90"/>
      <c r="R64" s="84">
        <v>2</v>
      </c>
      <c r="S64" s="80"/>
      <c r="T64" s="80"/>
      <c r="U64" s="64">
        <v>0</v>
      </c>
      <c r="BA64" s="88"/>
    </row>
    <row r="65" spans="1:53" ht="21" customHeight="1" x14ac:dyDescent="0.2">
      <c r="A65" s="65"/>
      <c r="B65" s="66"/>
      <c r="C65" s="65"/>
      <c r="D65" s="65"/>
      <c r="E65" s="65"/>
      <c r="F65" s="66">
        <v>1</v>
      </c>
      <c r="P65" s="89">
        <v>30498</v>
      </c>
      <c r="Q65" s="90"/>
      <c r="R65" s="84">
        <v>0</v>
      </c>
      <c r="S65" s="80"/>
      <c r="T65" s="80"/>
      <c r="U65" s="64">
        <v>0</v>
      </c>
      <c r="BA65" s="88"/>
    </row>
    <row r="66" spans="1:53" ht="21" customHeight="1" x14ac:dyDescent="0.2">
      <c r="A66" s="65"/>
      <c r="B66" s="66"/>
      <c r="C66" s="65"/>
      <c r="D66" s="65"/>
      <c r="E66" s="65"/>
      <c r="F66" s="66">
        <v>1</v>
      </c>
      <c r="P66" s="89">
        <v>30529</v>
      </c>
      <c r="Q66" s="90"/>
      <c r="R66" s="84">
        <v>7</v>
      </c>
      <c r="S66" s="80"/>
      <c r="T66" s="80"/>
      <c r="U66" s="64">
        <v>0</v>
      </c>
      <c r="BA66" s="88"/>
    </row>
    <row r="67" spans="1:53" ht="21" customHeight="1" x14ac:dyDescent="0.2">
      <c r="A67" s="65"/>
      <c r="B67" s="66"/>
      <c r="C67" s="65"/>
      <c r="D67" s="65"/>
      <c r="E67" s="65"/>
      <c r="F67" s="66">
        <v>1</v>
      </c>
      <c r="P67" s="89">
        <v>30560</v>
      </c>
      <c r="Q67" s="90"/>
      <c r="R67" s="84">
        <v>2</v>
      </c>
      <c r="S67" s="80"/>
      <c r="T67" s="80"/>
      <c r="U67" s="64">
        <v>0</v>
      </c>
      <c r="BA67" s="88"/>
    </row>
    <row r="68" spans="1:53" ht="21" customHeight="1" x14ac:dyDescent="0.2">
      <c r="A68" s="65"/>
      <c r="B68" s="66"/>
      <c r="C68" s="65"/>
      <c r="D68" s="65"/>
      <c r="E68" s="65"/>
      <c r="F68" s="66">
        <v>1</v>
      </c>
      <c r="P68" s="89">
        <v>30590</v>
      </c>
      <c r="Q68" s="90"/>
      <c r="R68" s="84">
        <v>0</v>
      </c>
      <c r="S68" s="80"/>
      <c r="T68" s="80"/>
      <c r="U68" s="64">
        <v>0</v>
      </c>
      <c r="BA68" s="88"/>
    </row>
    <row r="69" spans="1:53" ht="21" customHeight="1" x14ac:dyDescent="0.2">
      <c r="A69" s="65"/>
      <c r="B69" s="66"/>
      <c r="C69" s="65"/>
      <c r="D69" s="65"/>
      <c r="E69" s="65"/>
      <c r="F69" s="66">
        <v>1</v>
      </c>
      <c r="P69" s="89">
        <v>30621</v>
      </c>
      <c r="Q69" s="90"/>
      <c r="R69" s="84">
        <v>0</v>
      </c>
      <c r="S69" s="80"/>
      <c r="T69" s="80"/>
      <c r="U69" s="64">
        <v>0</v>
      </c>
      <c r="BA69" s="88"/>
    </row>
    <row r="70" spans="1:53" ht="21" customHeight="1" x14ac:dyDescent="0.2">
      <c r="A70" s="65"/>
      <c r="B70" s="66"/>
      <c r="C70" s="65"/>
      <c r="D70" s="65"/>
      <c r="E70" s="65"/>
      <c r="F70" s="66">
        <v>1</v>
      </c>
      <c r="P70" s="89">
        <v>30651</v>
      </c>
      <c r="Q70" s="90"/>
      <c r="R70" s="84">
        <v>1</v>
      </c>
      <c r="S70" s="80"/>
      <c r="T70" s="80"/>
      <c r="U70" s="64">
        <v>0</v>
      </c>
      <c r="BA70" s="88"/>
    </row>
    <row r="71" spans="1:53" ht="21" customHeight="1" x14ac:dyDescent="0.2">
      <c r="A71" s="65" t="s">
        <v>512</v>
      </c>
      <c r="B71" s="66">
        <v>2019</v>
      </c>
      <c r="C71" s="65" t="s">
        <v>523</v>
      </c>
      <c r="D71" s="65"/>
      <c r="E71" s="65"/>
      <c r="F71" s="66">
        <v>1</v>
      </c>
      <c r="G71" s="64">
        <v>1</v>
      </c>
      <c r="L71" s="64" t="s">
        <v>464</v>
      </c>
      <c r="P71" s="96">
        <v>43072</v>
      </c>
      <c r="Q71" s="90"/>
      <c r="U71" s="64">
        <v>1</v>
      </c>
      <c r="W71" s="64" t="s">
        <v>297</v>
      </c>
      <c r="AE71" s="64" t="s">
        <v>524</v>
      </c>
      <c r="AG71" s="64" t="s">
        <v>214</v>
      </c>
      <c r="AI71" s="64" t="s">
        <v>525</v>
      </c>
      <c r="AJ71" s="64" t="s">
        <v>527</v>
      </c>
      <c r="AK71" s="64" t="s">
        <v>531</v>
      </c>
      <c r="AN71" s="63" t="s">
        <v>528</v>
      </c>
      <c r="AO71" s="63" t="s">
        <v>530</v>
      </c>
      <c r="BA71" s="88"/>
    </row>
    <row r="72" spans="1:53" ht="21" customHeight="1" x14ac:dyDescent="0.2">
      <c r="A72" s="65"/>
      <c r="B72" s="66"/>
      <c r="C72" s="65"/>
      <c r="D72" s="65"/>
      <c r="E72" s="65"/>
      <c r="F72" s="66">
        <v>1</v>
      </c>
      <c r="G72" s="64">
        <v>2</v>
      </c>
      <c r="L72" s="64" t="s">
        <v>464</v>
      </c>
      <c r="P72" s="96">
        <v>43072</v>
      </c>
      <c r="Q72" s="90"/>
      <c r="S72" s="64">
        <f>P72-P71</f>
        <v>0</v>
      </c>
      <c r="T72" s="64">
        <f>P72-P71</f>
        <v>0</v>
      </c>
      <c r="U72" s="64">
        <v>3</v>
      </c>
      <c r="W72" s="64" t="s">
        <v>297</v>
      </c>
      <c r="AE72" s="64" t="s">
        <v>524</v>
      </c>
      <c r="AG72" s="64" t="s">
        <v>214</v>
      </c>
      <c r="AI72" s="64" t="s">
        <v>525</v>
      </c>
      <c r="AJ72" s="64" t="s">
        <v>527</v>
      </c>
      <c r="AK72" s="64" t="s">
        <v>526</v>
      </c>
      <c r="BA72" s="88"/>
    </row>
    <row r="73" spans="1:53" ht="21" customHeight="1" x14ac:dyDescent="0.2">
      <c r="A73" s="65"/>
      <c r="B73" s="66"/>
      <c r="C73" s="65"/>
      <c r="D73" s="65"/>
      <c r="E73" s="65"/>
      <c r="F73" s="66">
        <v>1</v>
      </c>
      <c r="G73" s="64">
        <v>3</v>
      </c>
      <c r="L73" s="64" t="s">
        <v>464</v>
      </c>
      <c r="P73" s="96">
        <v>43100</v>
      </c>
      <c r="Q73" s="90"/>
      <c r="S73" s="64">
        <f t="shared" ref="S73:S74" si="2">P73-P72</f>
        <v>28</v>
      </c>
      <c r="T73" s="64">
        <f t="shared" ref="T73:T74" si="3">P73-P72</f>
        <v>28</v>
      </c>
      <c r="U73" s="64">
        <v>3</v>
      </c>
      <c r="W73" s="64" t="s">
        <v>297</v>
      </c>
      <c r="AE73" s="64" t="s">
        <v>524</v>
      </c>
      <c r="AG73" s="64" t="s">
        <v>214</v>
      </c>
      <c r="AI73" s="64" t="s">
        <v>525</v>
      </c>
      <c r="AJ73" s="64" t="s">
        <v>527</v>
      </c>
      <c r="AK73" s="64" t="s">
        <v>526</v>
      </c>
      <c r="BA73" s="88"/>
    </row>
    <row r="74" spans="1:53" ht="21" customHeight="1" x14ac:dyDescent="0.2">
      <c r="A74" s="65"/>
      <c r="B74" s="66"/>
      <c r="C74" s="65"/>
      <c r="D74" s="65"/>
      <c r="E74" s="65"/>
      <c r="F74" s="66">
        <v>1</v>
      </c>
      <c r="G74" s="64">
        <v>4</v>
      </c>
      <c r="L74" s="64" t="s">
        <v>464</v>
      </c>
      <c r="P74" s="96">
        <v>43102</v>
      </c>
      <c r="Q74" s="90"/>
      <c r="S74" s="64">
        <f t="shared" si="2"/>
        <v>2</v>
      </c>
      <c r="T74" s="64">
        <f t="shared" si="3"/>
        <v>2</v>
      </c>
      <c r="U74" s="64">
        <v>3</v>
      </c>
      <c r="W74" s="64" t="s">
        <v>297</v>
      </c>
      <c r="AE74" s="64" t="s">
        <v>524</v>
      </c>
      <c r="AG74" s="64" t="s">
        <v>214</v>
      </c>
      <c r="AI74" s="64" t="s">
        <v>525</v>
      </c>
      <c r="AJ74" s="64" t="s">
        <v>527</v>
      </c>
      <c r="AK74" s="64" t="s">
        <v>526</v>
      </c>
      <c r="AN74" s="63" t="s">
        <v>529</v>
      </c>
      <c r="BA74" s="88"/>
    </row>
    <row r="75" spans="1:53" ht="21" customHeight="1" x14ac:dyDescent="0.2">
      <c r="A75" s="69" t="s">
        <v>49</v>
      </c>
      <c r="B75" s="70">
        <v>2018</v>
      </c>
      <c r="C75" s="63" t="s">
        <v>249</v>
      </c>
      <c r="F75" s="64">
        <v>1</v>
      </c>
      <c r="G75" s="64">
        <v>1</v>
      </c>
      <c r="H75" s="64">
        <v>27</v>
      </c>
      <c r="J75" s="64">
        <v>860</v>
      </c>
      <c r="K75" s="64">
        <v>12</v>
      </c>
      <c r="L75" s="64" t="s">
        <v>464</v>
      </c>
      <c r="N75" s="64" t="s">
        <v>178</v>
      </c>
      <c r="U75" s="64">
        <v>1</v>
      </c>
      <c r="W75" s="64" t="s">
        <v>297</v>
      </c>
      <c r="Y75" s="64" t="s">
        <v>74</v>
      </c>
      <c r="AB75" s="63" t="s">
        <v>302</v>
      </c>
      <c r="AE75" s="64" t="s">
        <v>307</v>
      </c>
      <c r="AG75" s="64" t="s">
        <v>195</v>
      </c>
      <c r="AI75" s="64" t="s">
        <v>308</v>
      </c>
      <c r="AJ75" s="64" t="s">
        <v>309</v>
      </c>
      <c r="AK75" s="64" t="s">
        <v>306</v>
      </c>
      <c r="AO75" s="63" t="s">
        <v>298</v>
      </c>
    </row>
    <row r="76" spans="1:53" ht="21" customHeight="1" x14ac:dyDescent="0.2">
      <c r="F76" s="64">
        <v>1</v>
      </c>
      <c r="G76" s="64">
        <v>2</v>
      </c>
      <c r="H76" s="64">
        <v>24</v>
      </c>
      <c r="J76" s="64">
        <v>630</v>
      </c>
      <c r="K76" s="64">
        <v>9</v>
      </c>
      <c r="L76" s="64" t="s">
        <v>464</v>
      </c>
      <c r="N76" s="64" t="s">
        <v>178</v>
      </c>
      <c r="S76" s="64">
        <v>11</v>
      </c>
      <c r="T76" s="64">
        <v>11</v>
      </c>
      <c r="U76" s="64">
        <v>3</v>
      </c>
      <c r="W76" s="64" t="s">
        <v>297</v>
      </c>
      <c r="Y76" s="64" t="s">
        <v>171</v>
      </c>
      <c r="AB76" s="63" t="s">
        <v>303</v>
      </c>
      <c r="AE76" s="64" t="s">
        <v>307</v>
      </c>
      <c r="AG76" s="64" t="s">
        <v>195</v>
      </c>
      <c r="AI76" s="64" t="s">
        <v>308</v>
      </c>
      <c r="AJ76" s="64" t="s">
        <v>309</v>
      </c>
      <c r="AO76" s="63" t="s">
        <v>299</v>
      </c>
    </row>
    <row r="77" spans="1:53" ht="21" customHeight="1" x14ac:dyDescent="0.2">
      <c r="F77" s="64">
        <v>1</v>
      </c>
      <c r="G77" s="64">
        <v>3</v>
      </c>
      <c r="H77" s="64">
        <v>26</v>
      </c>
      <c r="J77" s="64">
        <v>845</v>
      </c>
      <c r="K77" s="64">
        <v>44</v>
      </c>
      <c r="L77" s="64" t="s">
        <v>464</v>
      </c>
      <c r="N77" s="64" t="s">
        <v>178</v>
      </c>
      <c r="S77" s="64">
        <v>17</v>
      </c>
      <c r="T77" s="64">
        <v>17</v>
      </c>
      <c r="U77" s="64">
        <v>3</v>
      </c>
      <c r="W77" s="64" t="s">
        <v>297</v>
      </c>
      <c r="Y77" s="64" t="s">
        <v>171</v>
      </c>
      <c r="AB77" s="63" t="s">
        <v>304</v>
      </c>
      <c r="AE77" s="64" t="s">
        <v>307</v>
      </c>
      <c r="AG77" s="64" t="s">
        <v>195</v>
      </c>
      <c r="AI77" s="64" t="s">
        <v>308</v>
      </c>
      <c r="AJ77" s="64" t="s">
        <v>309</v>
      </c>
      <c r="AO77" s="63" t="s">
        <v>300</v>
      </c>
    </row>
    <row r="78" spans="1:53" ht="21" customHeight="1" x14ac:dyDescent="0.2">
      <c r="F78" s="64">
        <v>1</v>
      </c>
      <c r="G78" s="64">
        <v>4</v>
      </c>
      <c r="H78" s="64">
        <v>29</v>
      </c>
      <c r="J78" s="64">
        <v>655</v>
      </c>
      <c r="K78" s="64">
        <v>51</v>
      </c>
      <c r="L78" s="64" t="s">
        <v>464</v>
      </c>
      <c r="N78" s="64" t="s">
        <v>178</v>
      </c>
      <c r="S78" s="64">
        <v>0</v>
      </c>
      <c r="T78" s="64">
        <v>0</v>
      </c>
      <c r="U78" s="64">
        <v>3</v>
      </c>
      <c r="W78" s="64" t="s">
        <v>297</v>
      </c>
      <c r="Y78" s="64" t="s">
        <v>74</v>
      </c>
      <c r="AB78" s="63" t="s">
        <v>305</v>
      </c>
      <c r="AE78" s="64" t="s">
        <v>307</v>
      </c>
      <c r="AG78" s="64" t="s">
        <v>195</v>
      </c>
      <c r="AI78" s="64" t="s">
        <v>308</v>
      </c>
      <c r="AJ78" s="64" t="s">
        <v>309</v>
      </c>
      <c r="AO78" s="63" t="s">
        <v>301</v>
      </c>
    </row>
    <row r="79" spans="1:53" ht="21" customHeight="1" x14ac:dyDescent="0.2">
      <c r="F79" s="64">
        <v>2</v>
      </c>
      <c r="G79" s="64">
        <v>1</v>
      </c>
      <c r="L79" s="64" t="s">
        <v>464</v>
      </c>
      <c r="U79" s="64">
        <v>1</v>
      </c>
      <c r="W79" s="64" t="s">
        <v>297</v>
      </c>
      <c r="AE79" s="64" t="s">
        <v>180</v>
      </c>
      <c r="AG79" s="64" t="s">
        <v>195</v>
      </c>
      <c r="AI79" s="64" t="s">
        <v>229</v>
      </c>
      <c r="AJ79" s="64" t="s">
        <v>309</v>
      </c>
    </row>
    <row r="80" spans="1:53" ht="21" customHeight="1" x14ac:dyDescent="0.2">
      <c r="F80" s="64">
        <v>2</v>
      </c>
      <c r="G80" s="64">
        <v>2</v>
      </c>
      <c r="L80" s="64" t="s">
        <v>464</v>
      </c>
      <c r="S80" s="64">
        <v>13</v>
      </c>
      <c r="T80" s="64">
        <v>13</v>
      </c>
      <c r="U80" s="64">
        <v>3</v>
      </c>
      <c r="W80" s="64" t="s">
        <v>297</v>
      </c>
      <c r="AE80" s="64" t="s">
        <v>180</v>
      </c>
      <c r="AG80" s="64" t="s">
        <v>195</v>
      </c>
      <c r="AI80" s="64" t="s">
        <v>229</v>
      </c>
      <c r="AJ80" s="64" t="s">
        <v>309</v>
      </c>
    </row>
    <row r="81" spans="1:53" ht="21" customHeight="1" x14ac:dyDescent="0.2">
      <c r="F81" s="64">
        <v>3</v>
      </c>
      <c r="G81" s="64">
        <v>1</v>
      </c>
      <c r="L81" s="64" t="s">
        <v>218</v>
      </c>
      <c r="U81" s="64">
        <v>1</v>
      </c>
      <c r="W81" s="64" t="s">
        <v>313</v>
      </c>
      <c r="AE81" s="64" t="s">
        <v>524</v>
      </c>
      <c r="AG81" s="64" t="s">
        <v>195</v>
      </c>
      <c r="AI81" s="64" t="s">
        <v>311</v>
      </c>
      <c r="AJ81" s="64" t="s">
        <v>312</v>
      </c>
    </row>
    <row r="82" spans="1:53" ht="21" customHeight="1" x14ac:dyDescent="0.2">
      <c r="F82" s="64">
        <v>3</v>
      </c>
      <c r="G82" s="64">
        <v>2</v>
      </c>
      <c r="L82" s="64" t="s">
        <v>464</v>
      </c>
      <c r="S82" s="64">
        <v>9</v>
      </c>
      <c r="T82" s="64">
        <v>9</v>
      </c>
      <c r="U82" s="64">
        <v>3</v>
      </c>
      <c r="W82" s="64" t="s">
        <v>297</v>
      </c>
      <c r="AE82" s="64" t="s">
        <v>524</v>
      </c>
      <c r="AG82" s="64" t="s">
        <v>195</v>
      </c>
      <c r="AI82" s="64" t="s">
        <v>311</v>
      </c>
      <c r="AJ82" s="64" t="s">
        <v>310</v>
      </c>
    </row>
    <row r="83" spans="1:53" ht="21" customHeight="1" x14ac:dyDescent="0.2">
      <c r="F83" s="64">
        <v>3</v>
      </c>
      <c r="G83" s="64">
        <v>3</v>
      </c>
      <c r="L83" s="64" t="s">
        <v>464</v>
      </c>
      <c r="S83" s="64">
        <v>12</v>
      </c>
      <c r="T83" s="64">
        <v>12</v>
      </c>
      <c r="U83" s="64">
        <v>3</v>
      </c>
      <c r="W83" s="64" t="s">
        <v>297</v>
      </c>
      <c r="AE83" s="64" t="s">
        <v>524</v>
      </c>
      <c r="AG83" s="64" t="s">
        <v>195</v>
      </c>
      <c r="AI83" s="64" t="s">
        <v>311</v>
      </c>
      <c r="AJ83" s="64" t="s">
        <v>310</v>
      </c>
    </row>
    <row r="84" spans="1:53" ht="21" customHeight="1" x14ac:dyDescent="0.2">
      <c r="F84" s="64">
        <v>3</v>
      </c>
      <c r="G84" s="64">
        <v>4</v>
      </c>
      <c r="L84" s="64" t="s">
        <v>218</v>
      </c>
      <c r="S84" s="64">
        <v>0</v>
      </c>
      <c r="U84" s="64">
        <v>0</v>
      </c>
      <c r="W84" s="64" t="s">
        <v>314</v>
      </c>
      <c r="AE84" s="64" t="s">
        <v>524</v>
      </c>
      <c r="AG84" s="64" t="s">
        <v>195</v>
      </c>
      <c r="AI84" s="64" t="s">
        <v>311</v>
      </c>
      <c r="AJ84" s="64" t="s">
        <v>312</v>
      </c>
    </row>
    <row r="85" spans="1:53" ht="21" customHeight="1" x14ac:dyDescent="0.2">
      <c r="F85" s="64">
        <v>4</v>
      </c>
      <c r="G85" s="64">
        <v>1</v>
      </c>
      <c r="L85" s="64" t="s">
        <v>464</v>
      </c>
      <c r="P85" s="64">
        <v>0</v>
      </c>
      <c r="U85" s="64">
        <v>1</v>
      </c>
      <c r="W85" s="64" t="s">
        <v>297</v>
      </c>
      <c r="AE85" s="64" t="s">
        <v>517</v>
      </c>
      <c r="AG85" s="64" t="s">
        <v>195</v>
      </c>
      <c r="AI85" s="64" t="s">
        <v>315</v>
      </c>
      <c r="AJ85" s="64" t="s">
        <v>316</v>
      </c>
    </row>
    <row r="86" spans="1:53" ht="21" customHeight="1" x14ac:dyDescent="0.2">
      <c r="F86" s="64">
        <v>4</v>
      </c>
      <c r="G86" s="64">
        <v>2</v>
      </c>
      <c r="L86" s="64" t="s">
        <v>218</v>
      </c>
      <c r="P86" s="64">
        <v>22</v>
      </c>
      <c r="T86" s="64">
        <f>P86-P85</f>
        <v>22</v>
      </c>
      <c r="U86" s="64">
        <v>0</v>
      </c>
      <c r="W86" s="64" t="s">
        <v>314</v>
      </c>
      <c r="AE86" s="64" t="s">
        <v>517</v>
      </c>
      <c r="AG86" s="64" t="s">
        <v>195</v>
      </c>
      <c r="AI86" s="64" t="s">
        <v>315</v>
      </c>
      <c r="AJ86" s="64" t="s">
        <v>316</v>
      </c>
    </row>
    <row r="87" spans="1:53" ht="21" customHeight="1" x14ac:dyDescent="0.2">
      <c r="F87" s="64">
        <v>4</v>
      </c>
      <c r="G87" s="64">
        <v>3</v>
      </c>
      <c r="L87" s="64" t="s">
        <v>464</v>
      </c>
      <c r="P87" s="64">
        <v>50</v>
      </c>
      <c r="S87" s="64">
        <v>50</v>
      </c>
      <c r="T87" s="64">
        <f t="shared" ref="T87:T89" si="4">P87-P86</f>
        <v>28</v>
      </c>
      <c r="U87" s="64">
        <v>3</v>
      </c>
      <c r="W87" s="64" t="s">
        <v>297</v>
      </c>
      <c r="AE87" s="64" t="s">
        <v>517</v>
      </c>
      <c r="AG87" s="64" t="s">
        <v>195</v>
      </c>
      <c r="AI87" s="64" t="s">
        <v>315</v>
      </c>
      <c r="AJ87" s="64" t="s">
        <v>316</v>
      </c>
    </row>
    <row r="88" spans="1:53" ht="21" customHeight="1" x14ac:dyDescent="0.2">
      <c r="F88" s="64">
        <v>4</v>
      </c>
      <c r="G88" s="64">
        <v>4</v>
      </c>
      <c r="L88" s="64" t="s">
        <v>218</v>
      </c>
      <c r="P88" s="64">
        <v>73</v>
      </c>
      <c r="T88" s="64">
        <f t="shared" si="4"/>
        <v>23</v>
      </c>
      <c r="U88" s="64">
        <v>0</v>
      </c>
      <c r="W88" s="64" t="s">
        <v>314</v>
      </c>
      <c r="AE88" s="64" t="s">
        <v>517</v>
      </c>
      <c r="AG88" s="64" t="s">
        <v>195</v>
      </c>
      <c r="AI88" s="64" t="s">
        <v>315</v>
      </c>
      <c r="AJ88" s="64" t="s">
        <v>316</v>
      </c>
    </row>
    <row r="89" spans="1:53" ht="21" customHeight="1" x14ac:dyDescent="0.2">
      <c r="F89" s="64">
        <v>4</v>
      </c>
      <c r="G89" s="64">
        <v>5</v>
      </c>
      <c r="L89" s="64" t="s">
        <v>464</v>
      </c>
      <c r="P89" s="64">
        <v>86</v>
      </c>
      <c r="S89" s="64">
        <v>36</v>
      </c>
      <c r="T89" s="64">
        <f t="shared" si="4"/>
        <v>13</v>
      </c>
      <c r="U89" s="64">
        <v>3</v>
      </c>
      <c r="W89" s="64" t="s">
        <v>297</v>
      </c>
      <c r="AE89" s="64" t="s">
        <v>517</v>
      </c>
      <c r="AG89" s="64" t="s">
        <v>195</v>
      </c>
      <c r="AI89" s="64" t="s">
        <v>315</v>
      </c>
      <c r="AJ89" s="64" t="s">
        <v>316</v>
      </c>
    </row>
    <row r="90" spans="1:53" ht="21" customHeight="1" x14ac:dyDescent="0.2">
      <c r="A90" s="67" t="s">
        <v>50</v>
      </c>
      <c r="B90" s="68">
        <v>2006</v>
      </c>
      <c r="C90" s="65" t="s">
        <v>317</v>
      </c>
      <c r="D90" s="63" t="s">
        <v>318</v>
      </c>
      <c r="E90" s="65"/>
      <c r="F90" s="66">
        <v>1</v>
      </c>
      <c r="G90" s="64">
        <v>1</v>
      </c>
      <c r="H90" s="64">
        <v>38</v>
      </c>
      <c r="I90" s="64" t="s">
        <v>128</v>
      </c>
      <c r="J90" s="64">
        <v>3500</v>
      </c>
      <c r="K90" s="64">
        <v>19</v>
      </c>
      <c r="L90" s="64" t="s">
        <v>464</v>
      </c>
      <c r="N90" s="64" t="s">
        <v>177</v>
      </c>
      <c r="S90" s="70"/>
      <c r="T90" s="70"/>
      <c r="U90" s="64">
        <v>1</v>
      </c>
      <c r="W90" s="64" t="s">
        <v>287</v>
      </c>
      <c r="Y90" s="64" t="s">
        <v>74</v>
      </c>
      <c r="Z90" s="85" t="s">
        <v>320</v>
      </c>
      <c r="AA90" s="64" t="s">
        <v>325</v>
      </c>
      <c r="AB90" s="63" t="s">
        <v>319</v>
      </c>
      <c r="AG90" s="64" t="s">
        <v>214</v>
      </c>
      <c r="AK90" s="64" t="s">
        <v>133</v>
      </c>
      <c r="AM90" s="63" t="s">
        <v>323</v>
      </c>
      <c r="AN90" s="63" t="s">
        <v>330</v>
      </c>
      <c r="AT90" s="87"/>
      <c r="AX90" s="87"/>
      <c r="AY90" s="87"/>
      <c r="BA90" s="88"/>
    </row>
    <row r="91" spans="1:53" ht="21" customHeight="1" x14ac:dyDescent="0.2">
      <c r="A91" s="65"/>
      <c r="B91" s="66"/>
      <c r="C91" s="65"/>
      <c r="D91" s="65"/>
      <c r="E91" s="65"/>
      <c r="F91" s="66">
        <v>1</v>
      </c>
      <c r="G91" s="64">
        <v>2</v>
      </c>
      <c r="H91" s="64">
        <v>39</v>
      </c>
      <c r="I91" s="64" t="s">
        <v>128</v>
      </c>
      <c r="J91" s="64">
        <v>3300</v>
      </c>
      <c r="K91" s="64">
        <v>17</v>
      </c>
      <c r="L91" s="64" t="s">
        <v>464</v>
      </c>
      <c r="N91" s="64" t="s">
        <v>177</v>
      </c>
      <c r="S91" s="70">
        <v>3</v>
      </c>
      <c r="T91" s="70">
        <v>3</v>
      </c>
      <c r="U91" s="64">
        <v>3</v>
      </c>
      <c r="W91" s="64" t="s">
        <v>287</v>
      </c>
      <c r="Y91" s="64" t="s">
        <v>171</v>
      </c>
      <c r="Z91" s="85" t="s">
        <v>321</v>
      </c>
      <c r="AA91" s="64" t="s">
        <v>325</v>
      </c>
      <c r="AB91" s="63" t="s">
        <v>319</v>
      </c>
      <c r="AG91" s="64" t="s">
        <v>214</v>
      </c>
      <c r="AK91" s="64" t="s">
        <v>133</v>
      </c>
      <c r="AM91" s="63" t="s">
        <v>324</v>
      </c>
      <c r="AN91" s="63" t="s">
        <v>330</v>
      </c>
      <c r="AT91" s="87"/>
      <c r="AX91" s="87"/>
      <c r="AY91" s="87"/>
      <c r="BA91" s="88"/>
    </row>
    <row r="92" spans="1:53" ht="21" customHeight="1" x14ac:dyDescent="0.2">
      <c r="A92" s="65"/>
      <c r="B92" s="66"/>
      <c r="C92" s="65"/>
      <c r="D92" s="65"/>
      <c r="E92" s="65"/>
      <c r="F92" s="66">
        <v>1</v>
      </c>
      <c r="G92" s="64">
        <v>3</v>
      </c>
      <c r="H92" s="64">
        <v>40</v>
      </c>
      <c r="I92" s="64" t="s">
        <v>193</v>
      </c>
      <c r="J92" s="64">
        <v>3400</v>
      </c>
      <c r="K92" s="64">
        <v>16</v>
      </c>
      <c r="L92" s="64" t="s">
        <v>464</v>
      </c>
      <c r="N92" s="64" t="s">
        <v>177</v>
      </c>
      <c r="S92" s="70">
        <v>3</v>
      </c>
      <c r="T92" s="70">
        <v>3</v>
      </c>
      <c r="U92" s="64">
        <v>3</v>
      </c>
      <c r="W92" s="64" t="s">
        <v>288</v>
      </c>
      <c r="Y92" s="64" t="s">
        <v>171</v>
      </c>
      <c r="Z92" s="85" t="s">
        <v>320</v>
      </c>
      <c r="AA92" s="64" t="s">
        <v>325</v>
      </c>
      <c r="AB92" s="63" t="s">
        <v>319</v>
      </c>
      <c r="AG92" s="64" t="s">
        <v>214</v>
      </c>
      <c r="AK92" s="64" t="s">
        <v>133</v>
      </c>
      <c r="AM92" s="63" t="s">
        <v>323</v>
      </c>
      <c r="AN92" s="63" t="s">
        <v>330</v>
      </c>
      <c r="AT92" s="87"/>
      <c r="AX92" s="87"/>
      <c r="AY92" s="87"/>
      <c r="BA92" s="88"/>
    </row>
    <row r="93" spans="1:53" ht="21" customHeight="1" x14ac:dyDescent="0.2">
      <c r="A93" s="65"/>
      <c r="B93" s="66"/>
      <c r="C93" s="65"/>
      <c r="D93" s="65"/>
      <c r="E93" s="65"/>
      <c r="F93" s="66">
        <v>1</v>
      </c>
      <c r="G93" s="64">
        <v>4</v>
      </c>
      <c r="H93" s="64">
        <v>40</v>
      </c>
      <c r="I93" s="64" t="s">
        <v>193</v>
      </c>
      <c r="J93" s="64">
        <v>3400</v>
      </c>
      <c r="K93" s="64">
        <v>30</v>
      </c>
      <c r="L93" s="64" t="s">
        <v>464</v>
      </c>
      <c r="N93" s="64" t="s">
        <v>177</v>
      </c>
      <c r="S93" s="70">
        <v>24</v>
      </c>
      <c r="T93" s="70">
        <v>24</v>
      </c>
      <c r="U93" s="64">
        <v>3</v>
      </c>
      <c r="W93" s="64" t="s">
        <v>384</v>
      </c>
      <c r="Y93" s="64" t="s">
        <v>171</v>
      </c>
      <c r="Z93" s="85" t="s">
        <v>322</v>
      </c>
      <c r="AA93" s="64" t="s">
        <v>325</v>
      </c>
      <c r="AB93" s="63" t="s">
        <v>319</v>
      </c>
      <c r="AG93" s="64" t="s">
        <v>214</v>
      </c>
      <c r="AK93" s="64" t="s">
        <v>133</v>
      </c>
      <c r="AM93" s="63" t="s">
        <v>323</v>
      </c>
      <c r="AN93" s="63" t="s">
        <v>330</v>
      </c>
      <c r="AT93" s="87"/>
      <c r="AX93" s="87"/>
      <c r="AY93" s="87"/>
      <c r="BA93" s="88"/>
    </row>
    <row r="94" spans="1:53" ht="21" customHeight="1" x14ac:dyDescent="0.2">
      <c r="A94" s="71" t="s">
        <v>51</v>
      </c>
      <c r="B94" s="71">
        <v>2010</v>
      </c>
      <c r="C94" s="65" t="s">
        <v>361</v>
      </c>
      <c r="D94" s="65" t="s">
        <v>394</v>
      </c>
      <c r="E94" s="65"/>
      <c r="F94" s="66">
        <v>1</v>
      </c>
      <c r="G94" s="64" t="s">
        <v>73</v>
      </c>
      <c r="H94" s="64">
        <v>23</v>
      </c>
      <c r="J94" s="64">
        <v>449</v>
      </c>
      <c r="L94" s="64" t="s">
        <v>464</v>
      </c>
      <c r="N94" s="64" t="s">
        <v>178</v>
      </c>
      <c r="P94" s="95">
        <v>39298</v>
      </c>
      <c r="S94" s="97"/>
      <c r="T94" s="97"/>
      <c r="U94" s="64">
        <v>1</v>
      </c>
      <c r="Y94" s="64" t="s">
        <v>74</v>
      </c>
      <c r="AC94" s="85" t="s">
        <v>154</v>
      </c>
      <c r="AD94" s="64" t="s">
        <v>365</v>
      </c>
      <c r="AE94" s="64" t="s">
        <v>517</v>
      </c>
      <c r="AH94" s="64" t="s">
        <v>72</v>
      </c>
      <c r="AI94" s="64" t="s">
        <v>315</v>
      </c>
      <c r="AO94" s="63" t="s">
        <v>501</v>
      </c>
    </row>
    <row r="95" spans="1:53" ht="21" customHeight="1" x14ac:dyDescent="0.2">
      <c r="A95" s="72"/>
      <c r="B95" s="72"/>
      <c r="C95" s="65"/>
      <c r="D95" s="65"/>
      <c r="E95" s="65"/>
      <c r="F95" s="66">
        <v>1</v>
      </c>
      <c r="G95" s="64" t="s">
        <v>72</v>
      </c>
      <c r="H95" s="64">
        <v>26</v>
      </c>
      <c r="J95" s="64">
        <v>636</v>
      </c>
      <c r="L95" s="64" t="s">
        <v>464</v>
      </c>
      <c r="N95" s="64" t="s">
        <v>178</v>
      </c>
      <c r="P95" s="95">
        <v>39317</v>
      </c>
      <c r="S95" s="98">
        <f>P95-P94</f>
        <v>19</v>
      </c>
      <c r="T95" s="98">
        <f>P95-P94</f>
        <v>19</v>
      </c>
      <c r="U95" s="64">
        <v>3</v>
      </c>
      <c r="Y95" s="64" t="s">
        <v>171</v>
      </c>
      <c r="AC95" s="85" t="s">
        <v>362</v>
      </c>
      <c r="AD95" s="64" t="s">
        <v>364</v>
      </c>
      <c r="AE95" s="64" t="s">
        <v>517</v>
      </c>
      <c r="AH95" s="64" t="s">
        <v>72</v>
      </c>
      <c r="AI95" s="64" t="s">
        <v>315</v>
      </c>
    </row>
    <row r="96" spans="1:53" ht="21" customHeight="1" x14ac:dyDescent="0.2">
      <c r="A96" s="73"/>
      <c r="B96" s="74"/>
      <c r="C96" s="65"/>
      <c r="D96" s="65"/>
      <c r="E96" s="65"/>
      <c r="F96" s="66">
        <v>1</v>
      </c>
      <c r="G96" s="64" t="s">
        <v>74</v>
      </c>
      <c r="H96" s="64">
        <v>29</v>
      </c>
      <c r="J96" s="64">
        <v>1058</v>
      </c>
      <c r="L96" s="64" t="s">
        <v>464</v>
      </c>
      <c r="N96" s="64" t="s">
        <v>178</v>
      </c>
      <c r="P96" s="95">
        <v>39322</v>
      </c>
      <c r="S96" s="98">
        <f>P96-P95</f>
        <v>5</v>
      </c>
      <c r="T96" s="98">
        <f>P96-P95</f>
        <v>5</v>
      </c>
      <c r="U96" s="64">
        <v>3</v>
      </c>
      <c r="Y96" s="64" t="s">
        <v>74</v>
      </c>
      <c r="AC96" s="85" t="s">
        <v>363</v>
      </c>
      <c r="AD96" s="64" t="s">
        <v>364</v>
      </c>
      <c r="AE96" s="64" t="s">
        <v>517</v>
      </c>
      <c r="AH96" s="64" t="s">
        <v>72</v>
      </c>
      <c r="AI96" s="64" t="s">
        <v>315</v>
      </c>
    </row>
    <row r="97" spans="1:53" ht="21" customHeight="1" x14ac:dyDescent="0.2">
      <c r="A97" s="73"/>
      <c r="B97" s="74"/>
      <c r="C97" s="65"/>
      <c r="D97" s="65"/>
      <c r="E97" s="65"/>
      <c r="F97" s="66">
        <v>2</v>
      </c>
      <c r="G97" s="64" t="s">
        <v>75</v>
      </c>
      <c r="H97" s="64">
        <v>33</v>
      </c>
      <c r="J97" s="64">
        <v>1881</v>
      </c>
      <c r="L97" s="64" t="s">
        <v>464</v>
      </c>
      <c r="N97" s="64" t="s">
        <v>178</v>
      </c>
      <c r="P97" s="95">
        <v>39327</v>
      </c>
      <c r="S97" s="98">
        <f>P97-P96</f>
        <v>5</v>
      </c>
      <c r="T97" s="98"/>
      <c r="U97" s="64">
        <v>0</v>
      </c>
      <c r="Y97" s="64" t="s">
        <v>171</v>
      </c>
      <c r="AC97" s="85" t="s">
        <v>154</v>
      </c>
      <c r="AD97" s="64" t="s">
        <v>366</v>
      </c>
      <c r="AE97" s="64" t="s">
        <v>368</v>
      </c>
      <c r="AH97" s="64" t="s">
        <v>73</v>
      </c>
      <c r="AI97" s="64" t="s">
        <v>370</v>
      </c>
    </row>
    <row r="98" spans="1:53" ht="21" customHeight="1" x14ac:dyDescent="0.2">
      <c r="A98" s="72"/>
      <c r="B98" s="75"/>
      <c r="C98" s="65"/>
      <c r="D98" s="65"/>
      <c r="E98" s="65"/>
      <c r="F98" s="66">
        <v>3</v>
      </c>
      <c r="G98" s="64" t="s">
        <v>76</v>
      </c>
      <c r="H98" s="64">
        <v>25</v>
      </c>
      <c r="J98" s="64">
        <v>861</v>
      </c>
      <c r="L98" s="64" t="s">
        <v>464</v>
      </c>
      <c r="N98" s="64" t="s">
        <v>178</v>
      </c>
      <c r="P98" s="95">
        <v>39330</v>
      </c>
      <c r="Q98" s="84">
        <f>P98-P94+1</f>
        <v>33</v>
      </c>
      <c r="S98" s="98">
        <f>P98-P97</f>
        <v>3</v>
      </c>
      <c r="T98" s="98"/>
      <c r="U98" s="64">
        <v>0</v>
      </c>
      <c r="Y98" s="64" t="s">
        <v>171</v>
      </c>
      <c r="AC98" s="85" t="s">
        <v>362</v>
      </c>
      <c r="AD98" s="64" t="s">
        <v>367</v>
      </c>
      <c r="AE98" s="64" t="s">
        <v>517</v>
      </c>
      <c r="AH98" s="64" t="s">
        <v>74</v>
      </c>
      <c r="AI98" s="64" t="s">
        <v>369</v>
      </c>
    </row>
    <row r="99" spans="1:53" ht="21" customHeight="1" x14ac:dyDescent="0.2">
      <c r="A99" s="71" t="s">
        <v>52</v>
      </c>
      <c r="B99" s="76">
        <v>2011</v>
      </c>
      <c r="C99" s="63" t="s">
        <v>393</v>
      </c>
      <c r="D99" s="63" t="s">
        <v>178</v>
      </c>
      <c r="F99" s="64">
        <v>1</v>
      </c>
      <c r="G99" s="64">
        <v>1</v>
      </c>
      <c r="H99" s="64">
        <v>27</v>
      </c>
      <c r="J99" s="64">
        <v>1140</v>
      </c>
      <c r="K99" s="64">
        <v>25</v>
      </c>
      <c r="L99" s="64" t="s">
        <v>464</v>
      </c>
      <c r="N99" s="64" t="s">
        <v>178</v>
      </c>
      <c r="P99" s="95">
        <v>40297</v>
      </c>
      <c r="U99" s="64">
        <v>1</v>
      </c>
      <c r="W99" s="64" t="s">
        <v>376</v>
      </c>
      <c r="Y99" s="64" t="s">
        <v>171</v>
      </c>
      <c r="AB99" s="63" t="s">
        <v>378</v>
      </c>
      <c r="AC99" s="85" t="s">
        <v>374</v>
      </c>
      <c r="AG99" s="64" t="s">
        <v>195</v>
      </c>
      <c r="AH99" s="64" t="s">
        <v>195</v>
      </c>
      <c r="AK99" s="64" t="s">
        <v>133</v>
      </c>
      <c r="AN99" s="63" t="s">
        <v>379</v>
      </c>
      <c r="AO99" s="63" t="s">
        <v>380</v>
      </c>
      <c r="AT99" s="87"/>
      <c r="AX99" s="87"/>
      <c r="AY99" s="87"/>
      <c r="BA99" s="88"/>
    </row>
    <row r="100" spans="1:53" ht="21" customHeight="1" x14ac:dyDescent="0.2">
      <c r="A100" s="77"/>
      <c r="B100" s="78"/>
      <c r="F100" s="64">
        <v>1</v>
      </c>
      <c r="G100" s="64">
        <v>2</v>
      </c>
      <c r="H100" s="64">
        <v>26</v>
      </c>
      <c r="J100" s="64">
        <v>1066</v>
      </c>
      <c r="K100" s="64">
        <v>40</v>
      </c>
      <c r="L100" s="64" t="s">
        <v>464</v>
      </c>
      <c r="N100" s="64" t="s">
        <v>178</v>
      </c>
      <c r="P100" s="95">
        <v>40312</v>
      </c>
      <c r="S100" s="84">
        <f>P100-P99</f>
        <v>15</v>
      </c>
      <c r="T100" s="84">
        <f>Q100-Q99</f>
        <v>0</v>
      </c>
      <c r="U100" s="64">
        <v>3</v>
      </c>
      <c r="W100" s="64" t="s">
        <v>375</v>
      </c>
      <c r="Y100" s="64" t="s">
        <v>74</v>
      </c>
      <c r="AB100" s="63" t="s">
        <v>373</v>
      </c>
      <c r="AC100" s="85" t="s">
        <v>374</v>
      </c>
      <c r="AG100" s="64" t="s">
        <v>195</v>
      </c>
      <c r="AH100" s="64" t="s">
        <v>195</v>
      </c>
      <c r="AK100" s="64" t="s">
        <v>133</v>
      </c>
      <c r="AN100" s="63" t="s">
        <v>372</v>
      </c>
      <c r="AO100" s="63" t="s">
        <v>381</v>
      </c>
      <c r="AT100" s="87"/>
      <c r="AX100" s="87"/>
      <c r="AY100" s="87"/>
      <c r="BA100" s="88"/>
    </row>
    <row r="101" spans="1:53" ht="21" customHeight="1" x14ac:dyDescent="0.2">
      <c r="A101" s="77"/>
      <c r="B101" s="78"/>
      <c r="F101" s="64">
        <v>1</v>
      </c>
      <c r="G101" s="64">
        <v>3</v>
      </c>
      <c r="H101" s="64">
        <v>25</v>
      </c>
      <c r="J101" s="64">
        <v>720</v>
      </c>
      <c r="K101" s="64">
        <v>17</v>
      </c>
      <c r="L101" s="64" t="s">
        <v>464</v>
      </c>
      <c r="N101" s="64" t="s">
        <v>178</v>
      </c>
      <c r="P101" s="95">
        <v>40339</v>
      </c>
      <c r="Q101" s="84">
        <f>P101-P99+1</f>
        <v>43</v>
      </c>
      <c r="S101" s="84">
        <f>P101-P100</f>
        <v>27</v>
      </c>
      <c r="T101" s="84">
        <f>Q101-Q100</f>
        <v>43</v>
      </c>
      <c r="U101" s="64">
        <v>3</v>
      </c>
      <c r="V101" s="64" t="s">
        <v>371</v>
      </c>
      <c r="W101" s="64" t="s">
        <v>297</v>
      </c>
      <c r="Y101" s="64" t="s">
        <v>74</v>
      </c>
      <c r="AB101" s="63" t="s">
        <v>377</v>
      </c>
      <c r="AC101" s="85" t="s">
        <v>374</v>
      </c>
      <c r="AG101" s="64" t="s">
        <v>195</v>
      </c>
      <c r="AH101" s="64" t="s">
        <v>195</v>
      </c>
      <c r="AK101" s="64" t="s">
        <v>133</v>
      </c>
      <c r="AN101" s="63" t="s">
        <v>383</v>
      </c>
      <c r="AO101" s="63" t="s">
        <v>382</v>
      </c>
      <c r="AT101" s="87"/>
      <c r="AX101" s="87"/>
      <c r="AY101" s="87"/>
      <c r="BA101" s="88"/>
    </row>
    <row r="102" spans="1:53" ht="21" customHeight="1" x14ac:dyDescent="0.2">
      <c r="A102" s="65" t="s">
        <v>53</v>
      </c>
      <c r="B102" s="66">
        <v>1987</v>
      </c>
      <c r="C102" s="65" t="s">
        <v>392</v>
      </c>
      <c r="D102" s="65" t="s">
        <v>395</v>
      </c>
      <c r="E102" s="65"/>
      <c r="F102" s="66">
        <v>1</v>
      </c>
      <c r="G102" s="64">
        <v>1</v>
      </c>
      <c r="I102" s="64" t="s">
        <v>193</v>
      </c>
      <c r="J102" s="64">
        <v>1305</v>
      </c>
      <c r="K102" s="64">
        <v>56</v>
      </c>
      <c r="L102" s="64" t="s">
        <v>464</v>
      </c>
      <c r="N102" s="64" t="s">
        <v>178</v>
      </c>
      <c r="P102" s="99">
        <v>31213</v>
      </c>
      <c r="Q102" s="100"/>
      <c r="U102" s="64">
        <v>1</v>
      </c>
      <c r="W102" s="64" t="s">
        <v>385</v>
      </c>
      <c r="AA102" s="64" t="s">
        <v>388</v>
      </c>
      <c r="AC102" s="85" t="s">
        <v>362</v>
      </c>
      <c r="AE102" s="64" t="s">
        <v>532</v>
      </c>
      <c r="AG102" s="64" t="s">
        <v>195</v>
      </c>
      <c r="AN102" s="63" t="s">
        <v>397</v>
      </c>
      <c r="AO102" s="63" t="s">
        <v>471</v>
      </c>
      <c r="AT102" s="87"/>
      <c r="AX102" s="87"/>
      <c r="AY102" s="87"/>
      <c r="BA102" s="88"/>
    </row>
    <row r="103" spans="1:53" ht="21" customHeight="1" x14ac:dyDescent="0.2">
      <c r="A103" s="65"/>
      <c r="B103" s="66"/>
      <c r="C103" s="65"/>
      <c r="D103" s="65"/>
      <c r="E103" s="65"/>
      <c r="F103" s="66">
        <v>1</v>
      </c>
      <c r="G103" s="64">
        <v>2</v>
      </c>
      <c r="I103" s="64" t="s">
        <v>193</v>
      </c>
      <c r="J103" s="64">
        <v>800</v>
      </c>
      <c r="K103" s="64">
        <v>30</v>
      </c>
      <c r="L103" s="64" t="s">
        <v>464</v>
      </c>
      <c r="N103" s="64" t="s">
        <v>396</v>
      </c>
      <c r="P103" s="99">
        <v>31216</v>
      </c>
      <c r="Q103" s="100"/>
      <c r="S103" s="64">
        <v>3</v>
      </c>
      <c r="T103" s="64">
        <v>3</v>
      </c>
      <c r="U103" s="64">
        <v>3</v>
      </c>
      <c r="W103" s="64" t="s">
        <v>297</v>
      </c>
      <c r="AA103" s="64" t="s">
        <v>225</v>
      </c>
      <c r="AB103" s="63" t="s">
        <v>390</v>
      </c>
      <c r="AC103" s="85" t="s">
        <v>391</v>
      </c>
      <c r="AE103" s="64" t="s">
        <v>532</v>
      </c>
      <c r="AG103" s="64" t="s">
        <v>195</v>
      </c>
      <c r="AT103" s="87"/>
      <c r="AX103" s="87"/>
      <c r="AY103" s="87"/>
      <c r="BA103" s="88"/>
    </row>
    <row r="104" spans="1:53" ht="21" customHeight="1" x14ac:dyDescent="0.2">
      <c r="A104" s="65"/>
      <c r="B104" s="66"/>
      <c r="C104" s="65"/>
      <c r="D104" s="65"/>
      <c r="E104" s="65"/>
      <c r="F104" s="66">
        <v>1</v>
      </c>
      <c r="G104" s="64">
        <v>3</v>
      </c>
      <c r="I104" s="64" t="s">
        <v>128</v>
      </c>
      <c r="J104" s="64">
        <v>760</v>
      </c>
      <c r="K104" s="64">
        <v>127</v>
      </c>
      <c r="L104" s="64" t="s">
        <v>464</v>
      </c>
      <c r="N104" s="64" t="s">
        <v>178</v>
      </c>
      <c r="P104" s="99">
        <v>31223</v>
      </c>
      <c r="Q104" s="100"/>
      <c r="S104" s="64">
        <v>7</v>
      </c>
      <c r="T104" s="64">
        <v>7</v>
      </c>
      <c r="U104" s="64">
        <v>3</v>
      </c>
      <c r="W104" s="64" t="s">
        <v>386</v>
      </c>
      <c r="AA104" s="64" t="s">
        <v>387</v>
      </c>
      <c r="AB104" s="63" t="s">
        <v>390</v>
      </c>
      <c r="AC104" s="85" t="s">
        <v>391</v>
      </c>
      <c r="AE104" s="64" t="s">
        <v>532</v>
      </c>
      <c r="AG104" s="64" t="s">
        <v>195</v>
      </c>
      <c r="AT104" s="87"/>
      <c r="AX104" s="87"/>
      <c r="AY104" s="87"/>
      <c r="BA104" s="88"/>
    </row>
    <row r="105" spans="1:53" ht="21" customHeight="1" x14ac:dyDescent="0.2">
      <c r="A105" s="65"/>
      <c r="B105" s="66"/>
      <c r="C105" s="65"/>
      <c r="D105" s="65"/>
      <c r="E105" s="65"/>
      <c r="F105" s="66">
        <v>1</v>
      </c>
      <c r="G105" s="64">
        <v>4</v>
      </c>
      <c r="I105" s="64" t="s">
        <v>128</v>
      </c>
      <c r="J105" s="64">
        <v>630</v>
      </c>
      <c r="K105" s="64">
        <v>43</v>
      </c>
      <c r="L105" s="64" t="s">
        <v>464</v>
      </c>
      <c r="N105" s="64" t="s">
        <v>178</v>
      </c>
      <c r="P105" s="99">
        <v>31247</v>
      </c>
      <c r="Q105" s="100"/>
      <c r="S105" s="64">
        <v>24</v>
      </c>
      <c r="T105" s="64">
        <v>24</v>
      </c>
      <c r="U105" s="64">
        <v>3</v>
      </c>
      <c r="W105" s="64" t="s">
        <v>297</v>
      </c>
      <c r="AA105" s="64" t="s">
        <v>225</v>
      </c>
      <c r="AB105" s="63" t="s">
        <v>390</v>
      </c>
      <c r="AC105" s="85" t="s">
        <v>391</v>
      </c>
      <c r="AE105" s="64" t="s">
        <v>532</v>
      </c>
      <c r="AG105" s="64" t="s">
        <v>195</v>
      </c>
      <c r="AT105" s="87"/>
      <c r="AX105" s="87"/>
      <c r="AY105" s="87"/>
      <c r="BA105" s="88"/>
    </row>
    <row r="106" spans="1:53" ht="21" customHeight="1" x14ac:dyDescent="0.2">
      <c r="A106" s="65"/>
      <c r="B106" s="66"/>
      <c r="C106" s="65"/>
      <c r="D106" s="65"/>
      <c r="E106" s="65"/>
      <c r="F106" s="66">
        <v>1</v>
      </c>
      <c r="G106" s="64">
        <v>5</v>
      </c>
      <c r="I106" s="64" t="s">
        <v>128</v>
      </c>
      <c r="J106" s="64">
        <v>840</v>
      </c>
      <c r="K106" s="64">
        <v>48</v>
      </c>
      <c r="L106" s="64" t="s">
        <v>464</v>
      </c>
      <c r="N106" s="64" t="s">
        <v>396</v>
      </c>
      <c r="P106" s="99">
        <v>31251</v>
      </c>
      <c r="Q106" s="100">
        <f>P106-P102+1</f>
        <v>39</v>
      </c>
      <c r="S106" s="64">
        <v>4</v>
      </c>
      <c r="T106" s="64">
        <v>4</v>
      </c>
      <c r="U106" s="64">
        <v>3</v>
      </c>
      <c r="W106" s="64" t="s">
        <v>287</v>
      </c>
      <c r="AA106" s="64" t="s">
        <v>389</v>
      </c>
      <c r="AC106" s="85" t="s">
        <v>391</v>
      </c>
      <c r="AE106" s="64" t="s">
        <v>532</v>
      </c>
      <c r="AG106" s="64" t="s">
        <v>195</v>
      </c>
      <c r="AT106" s="87"/>
      <c r="AX106" s="87"/>
      <c r="AY106" s="87"/>
      <c r="BA106" s="88"/>
    </row>
    <row r="107" spans="1:53" ht="20.25" customHeight="1" x14ac:dyDescent="0.2">
      <c r="A107" s="63" t="s">
        <v>54</v>
      </c>
      <c r="B107" s="64">
        <v>2000</v>
      </c>
      <c r="C107" s="63" t="s">
        <v>398</v>
      </c>
      <c r="F107" s="64">
        <v>1</v>
      </c>
      <c r="G107" s="64">
        <v>1</v>
      </c>
      <c r="H107" s="64">
        <v>26</v>
      </c>
      <c r="I107" s="64" t="s">
        <v>128</v>
      </c>
      <c r="K107" s="64">
        <v>12</v>
      </c>
      <c r="L107" s="64" t="s">
        <v>464</v>
      </c>
      <c r="M107" s="62"/>
      <c r="N107" s="62"/>
      <c r="O107" s="62"/>
      <c r="P107" s="62"/>
      <c r="Q107" s="81"/>
      <c r="R107" s="81"/>
      <c r="U107" s="64">
        <v>0</v>
      </c>
      <c r="V107" s="64">
        <v>1</v>
      </c>
      <c r="W107" s="64" t="s">
        <v>401</v>
      </c>
      <c r="Y107" s="64" t="s">
        <v>74</v>
      </c>
      <c r="AC107" s="85" t="s">
        <v>399</v>
      </c>
      <c r="AE107" s="64" t="s">
        <v>180</v>
      </c>
      <c r="AK107" s="64" t="s">
        <v>133</v>
      </c>
      <c r="AM107" s="63" t="s">
        <v>400</v>
      </c>
      <c r="AN107" s="63" t="s">
        <v>402</v>
      </c>
      <c r="AT107" s="87"/>
      <c r="AX107" s="87"/>
      <c r="AY107" s="87"/>
      <c r="BA107" s="88"/>
    </row>
    <row r="108" spans="1:53" ht="20.25" customHeight="1" x14ac:dyDescent="0.2">
      <c r="F108" s="64">
        <v>1</v>
      </c>
      <c r="G108" s="64">
        <v>2</v>
      </c>
      <c r="H108" s="64">
        <v>26</v>
      </c>
      <c r="I108" s="64" t="s">
        <v>128</v>
      </c>
      <c r="K108" s="64">
        <v>33</v>
      </c>
      <c r="L108" s="64" t="s">
        <v>464</v>
      </c>
      <c r="M108" s="62"/>
      <c r="N108" s="62"/>
      <c r="O108" s="62"/>
      <c r="P108" s="62"/>
      <c r="Q108" s="81"/>
      <c r="R108" s="81"/>
      <c r="S108" s="64">
        <v>21</v>
      </c>
      <c r="T108" s="64">
        <v>21</v>
      </c>
      <c r="U108" s="64">
        <v>0</v>
      </c>
      <c r="V108" s="64">
        <v>1</v>
      </c>
      <c r="W108" s="64" t="s">
        <v>288</v>
      </c>
      <c r="Y108" s="64" t="s">
        <v>74</v>
      </c>
      <c r="AC108" s="85" t="s">
        <v>399</v>
      </c>
      <c r="AE108" s="64" t="s">
        <v>180</v>
      </c>
      <c r="AK108" s="64" t="s">
        <v>133</v>
      </c>
      <c r="AM108" s="63" t="s">
        <v>400</v>
      </c>
      <c r="AT108" s="87"/>
      <c r="AX108" s="87"/>
      <c r="AY108" s="87"/>
      <c r="BA108" s="88"/>
    </row>
    <row r="109" spans="1:53" ht="20.25" customHeight="1" x14ac:dyDescent="0.2">
      <c r="F109" s="64">
        <v>1</v>
      </c>
      <c r="G109" s="64">
        <v>3</v>
      </c>
      <c r="H109" s="64">
        <v>26</v>
      </c>
      <c r="I109" s="64" t="s">
        <v>128</v>
      </c>
      <c r="K109" s="64">
        <v>35</v>
      </c>
      <c r="L109" s="64" t="s">
        <v>464</v>
      </c>
      <c r="M109" s="62"/>
      <c r="N109" s="62"/>
      <c r="O109" s="62"/>
      <c r="P109" s="62"/>
      <c r="Q109" s="81"/>
      <c r="R109" s="81"/>
      <c r="S109" s="64">
        <v>2</v>
      </c>
      <c r="T109" s="64">
        <v>2</v>
      </c>
      <c r="U109" s="64">
        <v>0</v>
      </c>
      <c r="V109" s="64">
        <v>1</v>
      </c>
      <c r="W109" s="64" t="s">
        <v>287</v>
      </c>
      <c r="Y109" s="64" t="s">
        <v>74</v>
      </c>
      <c r="AC109" s="85" t="s">
        <v>399</v>
      </c>
      <c r="AE109" s="64" t="s">
        <v>180</v>
      </c>
      <c r="AK109" s="64" t="s">
        <v>133</v>
      </c>
      <c r="AM109" s="63" t="s">
        <v>400</v>
      </c>
      <c r="AT109" s="87"/>
      <c r="AX109" s="87"/>
      <c r="AY109" s="87"/>
      <c r="BA109" s="88"/>
    </row>
    <row r="110" spans="1:53" ht="20.25" customHeight="1" x14ac:dyDescent="0.2">
      <c r="A110" s="79" t="s">
        <v>55</v>
      </c>
      <c r="B110" s="80">
        <v>2016</v>
      </c>
      <c r="C110" s="63" t="s">
        <v>403</v>
      </c>
      <c r="D110" s="63" t="s">
        <v>404</v>
      </c>
      <c r="F110" s="64">
        <v>1</v>
      </c>
      <c r="G110" s="64">
        <v>1</v>
      </c>
      <c r="L110" s="64" t="s">
        <v>464</v>
      </c>
      <c r="P110" s="95">
        <v>42329</v>
      </c>
      <c r="S110" s="80"/>
      <c r="T110" s="80"/>
    </row>
    <row r="111" spans="1:53" ht="20.25" customHeight="1" x14ac:dyDescent="0.2">
      <c r="F111" s="64">
        <v>1</v>
      </c>
      <c r="G111" s="64">
        <v>2</v>
      </c>
      <c r="L111" s="64" t="s">
        <v>464</v>
      </c>
      <c r="S111" s="80"/>
      <c r="T111" s="80"/>
    </row>
    <row r="112" spans="1:53" ht="20.25" customHeight="1" x14ac:dyDescent="0.2">
      <c r="F112" s="64">
        <v>1</v>
      </c>
      <c r="G112" s="64">
        <v>3</v>
      </c>
      <c r="L112" s="64" t="s">
        <v>464</v>
      </c>
      <c r="S112" s="80"/>
      <c r="T112" s="80"/>
    </row>
    <row r="113" spans="1:41" ht="20.25" customHeight="1" x14ac:dyDescent="0.2">
      <c r="F113" s="64">
        <v>1</v>
      </c>
      <c r="G113" s="64">
        <v>4</v>
      </c>
      <c r="L113" s="64" t="s">
        <v>218</v>
      </c>
      <c r="Q113" s="84">
        <v>5</v>
      </c>
      <c r="S113" s="80"/>
      <c r="T113" s="80"/>
    </row>
    <row r="114" spans="1:41" ht="20.25" customHeight="1" x14ac:dyDescent="0.2">
      <c r="A114" s="63" t="s">
        <v>56</v>
      </c>
      <c r="B114" s="64">
        <v>1975</v>
      </c>
      <c r="C114" s="63" t="s">
        <v>405</v>
      </c>
      <c r="D114" s="63" t="s">
        <v>406</v>
      </c>
      <c r="F114" s="64">
        <v>1</v>
      </c>
      <c r="G114" s="64">
        <v>1</v>
      </c>
      <c r="H114" s="64" t="s">
        <v>407</v>
      </c>
      <c r="J114" s="64" t="s">
        <v>408</v>
      </c>
      <c r="K114" s="64">
        <v>15</v>
      </c>
      <c r="L114" s="64" t="s">
        <v>464</v>
      </c>
      <c r="M114" s="101">
        <v>27092</v>
      </c>
      <c r="P114" s="95">
        <v>27108</v>
      </c>
      <c r="U114" s="64">
        <v>1</v>
      </c>
      <c r="W114" s="64" t="s">
        <v>411</v>
      </c>
      <c r="Z114" s="85" t="s">
        <v>409</v>
      </c>
      <c r="AA114" s="64" t="s">
        <v>389</v>
      </c>
      <c r="AB114" s="63" t="s">
        <v>410</v>
      </c>
      <c r="AE114" s="64" t="s">
        <v>180</v>
      </c>
      <c r="AK114" s="64" t="s">
        <v>412</v>
      </c>
      <c r="AN114" s="63" t="s">
        <v>413</v>
      </c>
    </row>
    <row r="115" spans="1:41" ht="20.25" customHeight="1" x14ac:dyDescent="0.2">
      <c r="F115" s="64">
        <v>1</v>
      </c>
      <c r="G115" s="64">
        <v>2</v>
      </c>
      <c r="H115" s="64" t="s">
        <v>407</v>
      </c>
      <c r="J115" s="64" t="s">
        <v>408</v>
      </c>
      <c r="K115" s="64">
        <v>16</v>
      </c>
      <c r="L115" s="64" t="s">
        <v>464</v>
      </c>
      <c r="M115" s="101" t="s">
        <v>414</v>
      </c>
      <c r="P115" s="64" t="s">
        <v>414</v>
      </c>
      <c r="S115" s="70">
        <v>3</v>
      </c>
      <c r="T115" s="70">
        <v>3</v>
      </c>
      <c r="U115" s="64">
        <v>3</v>
      </c>
      <c r="W115" s="64" t="s">
        <v>411</v>
      </c>
      <c r="Z115" s="85" t="s">
        <v>409</v>
      </c>
      <c r="AA115" s="64" t="s">
        <v>389</v>
      </c>
      <c r="AB115" s="63" t="s">
        <v>410</v>
      </c>
      <c r="AE115" s="64" t="s">
        <v>180</v>
      </c>
    </row>
    <row r="116" spans="1:41" ht="20.25" customHeight="1" x14ac:dyDescent="0.2">
      <c r="F116" s="64">
        <v>1</v>
      </c>
      <c r="G116" s="64">
        <v>3</v>
      </c>
      <c r="H116" s="64" t="s">
        <v>407</v>
      </c>
      <c r="J116" s="64" t="s">
        <v>408</v>
      </c>
      <c r="K116" s="64">
        <v>15</v>
      </c>
      <c r="L116" s="64" t="s">
        <v>464</v>
      </c>
      <c r="M116" s="101">
        <v>27098</v>
      </c>
      <c r="P116" s="95">
        <v>27113</v>
      </c>
      <c r="Q116" s="84">
        <f>P116-P114+1</f>
        <v>6</v>
      </c>
      <c r="S116" s="64">
        <v>6</v>
      </c>
      <c r="T116" s="64">
        <v>6</v>
      </c>
      <c r="U116" s="64">
        <v>3</v>
      </c>
      <c r="W116" s="64" t="s">
        <v>411</v>
      </c>
      <c r="Z116" s="85" t="s">
        <v>409</v>
      </c>
      <c r="AA116" s="64" t="s">
        <v>389</v>
      </c>
      <c r="AB116" s="63" t="s">
        <v>410</v>
      </c>
      <c r="AE116" s="64" t="s">
        <v>180</v>
      </c>
    </row>
    <row r="117" spans="1:41" ht="20.25" customHeight="1" x14ac:dyDescent="0.2">
      <c r="A117" s="63" t="s">
        <v>57</v>
      </c>
      <c r="B117" s="64">
        <v>1994</v>
      </c>
      <c r="C117" s="63" t="s">
        <v>415</v>
      </c>
      <c r="D117" s="63" t="s">
        <v>416</v>
      </c>
      <c r="F117" s="64">
        <v>1</v>
      </c>
      <c r="G117" s="64">
        <v>1</v>
      </c>
      <c r="J117" s="64">
        <v>806</v>
      </c>
      <c r="K117" s="64">
        <v>48</v>
      </c>
      <c r="L117" s="64" t="s">
        <v>464</v>
      </c>
      <c r="P117" s="95">
        <v>33905</v>
      </c>
      <c r="U117" s="64">
        <v>1</v>
      </c>
      <c r="W117" s="64" t="s">
        <v>287</v>
      </c>
      <c r="AA117" s="64" t="s">
        <v>417</v>
      </c>
      <c r="AE117" s="64" t="s">
        <v>180</v>
      </c>
      <c r="AK117" s="64" t="s">
        <v>133</v>
      </c>
    </row>
    <row r="118" spans="1:41" ht="20.25" customHeight="1" x14ac:dyDescent="0.2">
      <c r="F118" s="64">
        <v>1</v>
      </c>
      <c r="G118" s="64">
        <v>2</v>
      </c>
      <c r="J118" s="64">
        <v>788</v>
      </c>
      <c r="K118" s="64">
        <v>48</v>
      </c>
      <c r="L118" s="64" t="s">
        <v>464</v>
      </c>
      <c r="P118" s="95">
        <v>33920</v>
      </c>
      <c r="S118" s="64">
        <f>P118-P117</f>
        <v>15</v>
      </c>
      <c r="T118" s="64">
        <f>P118-P117</f>
        <v>15</v>
      </c>
      <c r="U118" s="64">
        <v>3</v>
      </c>
      <c r="W118" s="64" t="s">
        <v>287</v>
      </c>
      <c r="AA118" s="64" t="s">
        <v>419</v>
      </c>
      <c r="AE118" s="64" t="s">
        <v>180</v>
      </c>
      <c r="AK118" s="64" t="s">
        <v>133</v>
      </c>
    </row>
    <row r="119" spans="1:41" ht="20.25" customHeight="1" x14ac:dyDescent="0.2">
      <c r="F119" s="64">
        <v>1</v>
      </c>
      <c r="G119" s="64">
        <v>3</v>
      </c>
      <c r="J119" s="64">
        <v>759</v>
      </c>
      <c r="K119" s="64">
        <v>89</v>
      </c>
      <c r="L119" s="64" t="s">
        <v>464</v>
      </c>
      <c r="P119" s="95">
        <v>33929</v>
      </c>
      <c r="Q119" s="84">
        <f>P119-P117+1</f>
        <v>25</v>
      </c>
      <c r="S119" s="64">
        <f>P119-P118</f>
        <v>9</v>
      </c>
      <c r="T119" s="64">
        <f>P119-P118</f>
        <v>9</v>
      </c>
      <c r="U119" s="64">
        <v>3</v>
      </c>
      <c r="W119" s="64" t="s">
        <v>287</v>
      </c>
      <c r="AA119" s="64" t="s">
        <v>418</v>
      </c>
      <c r="AE119" s="64" t="s">
        <v>180</v>
      </c>
      <c r="AK119" s="64" t="s">
        <v>135</v>
      </c>
    </row>
    <row r="120" spans="1:41" ht="41.25" customHeight="1" x14ac:dyDescent="0.2">
      <c r="A120" s="63" t="s">
        <v>103</v>
      </c>
      <c r="B120" s="64">
        <v>1986</v>
      </c>
      <c r="C120" s="63" t="s">
        <v>107</v>
      </c>
      <c r="D120" s="63" t="s">
        <v>178</v>
      </c>
      <c r="F120" s="64">
        <v>1</v>
      </c>
      <c r="J120" s="64" t="s">
        <v>435</v>
      </c>
      <c r="K120" s="64" t="s">
        <v>434</v>
      </c>
      <c r="L120" s="64" t="s">
        <v>465</v>
      </c>
      <c r="N120" s="64" t="s">
        <v>178</v>
      </c>
      <c r="P120" s="64" t="s">
        <v>436</v>
      </c>
      <c r="R120" s="84">
        <v>7</v>
      </c>
      <c r="AB120" s="63" t="s">
        <v>437</v>
      </c>
      <c r="AE120" s="64" t="s">
        <v>439</v>
      </c>
      <c r="AF120" s="85" t="s">
        <v>441</v>
      </c>
      <c r="AK120" s="64" t="s">
        <v>438</v>
      </c>
      <c r="AN120" s="63" t="s">
        <v>440</v>
      </c>
      <c r="AO120" s="63" t="s">
        <v>442</v>
      </c>
    </row>
    <row r="121" spans="1:41" ht="41.25" customHeight="1" x14ac:dyDescent="0.2">
      <c r="A121" s="63" t="s">
        <v>104</v>
      </c>
      <c r="B121" s="64">
        <v>1966</v>
      </c>
      <c r="C121" s="63" t="s">
        <v>443</v>
      </c>
      <c r="D121" s="63" t="s">
        <v>444</v>
      </c>
      <c r="F121" s="64">
        <v>1</v>
      </c>
      <c r="G121" s="64">
        <v>1</v>
      </c>
      <c r="H121" s="64" t="s">
        <v>407</v>
      </c>
      <c r="I121" s="64" t="s">
        <v>193</v>
      </c>
      <c r="K121" s="64">
        <f>P121-M121</f>
        <v>1</v>
      </c>
      <c r="L121" s="64" t="s">
        <v>462</v>
      </c>
      <c r="M121" s="95">
        <v>23969</v>
      </c>
      <c r="N121" s="64" t="s">
        <v>446</v>
      </c>
      <c r="O121" s="63"/>
      <c r="P121" s="95">
        <v>23970</v>
      </c>
      <c r="T121" s="64">
        <v>0</v>
      </c>
      <c r="U121" s="64">
        <v>1</v>
      </c>
      <c r="W121" s="64" t="s">
        <v>287</v>
      </c>
      <c r="AB121" s="63" t="s">
        <v>448</v>
      </c>
      <c r="AK121" s="64" t="s">
        <v>445</v>
      </c>
      <c r="AL121" s="95">
        <v>23972</v>
      </c>
      <c r="AO121" s="63" t="s">
        <v>450</v>
      </c>
    </row>
    <row r="122" spans="1:41" ht="41.25" customHeight="1" x14ac:dyDescent="0.2">
      <c r="F122" s="64">
        <v>1</v>
      </c>
      <c r="G122" s="64">
        <v>2</v>
      </c>
      <c r="H122" s="64" t="s">
        <v>407</v>
      </c>
      <c r="I122" s="64" t="s">
        <v>128</v>
      </c>
      <c r="K122" s="64">
        <v>7</v>
      </c>
      <c r="L122" s="64" t="s">
        <v>464</v>
      </c>
      <c r="M122" s="95">
        <v>23971</v>
      </c>
      <c r="N122" s="64" t="s">
        <v>177</v>
      </c>
      <c r="P122" s="95">
        <v>23977</v>
      </c>
      <c r="Q122" s="84">
        <f>P122-P121+1</f>
        <v>8</v>
      </c>
      <c r="S122" s="64">
        <f t="shared" ref="S122" si="5">P122-P121</f>
        <v>7</v>
      </c>
      <c r="T122" s="64">
        <f>P122-P121</f>
        <v>7</v>
      </c>
      <c r="U122" s="64">
        <v>3</v>
      </c>
      <c r="W122" s="64" t="s">
        <v>287</v>
      </c>
      <c r="AB122" s="63" t="s">
        <v>449</v>
      </c>
      <c r="AK122" s="64" t="s">
        <v>447</v>
      </c>
      <c r="AO122" s="63" t="s">
        <v>451</v>
      </c>
    </row>
  </sheetData>
  <pageMargins left="0.70866141732283472" right="0.70866141732283472" top="0.74803149606299213" bottom="0.74803149606299213" header="0.31496062992125984" footer="0.31496062992125984"/>
  <pageSetup paperSize="9" scale="52" orientation="landscape" r:id="rId1"/>
  <ignoredErrors>
    <ignoredError sqref="AF51" twoDigitTextYear="1"/>
    <ignoredError sqref="Z11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06A62-6EEC-4176-8CFF-EED8B276194A}">
  <sheetPr>
    <pageSetUpPr fitToPage="1"/>
  </sheetPr>
  <dimension ref="A1:AH21"/>
  <sheetViews>
    <sheetView zoomScale="80" zoomScaleNormal="80" workbookViewId="0">
      <pane ySplit="1" topLeftCell="A2" activePane="bottomLeft" state="frozen"/>
      <selection activeCell="C28" sqref="C28"/>
      <selection pane="bottomLeft" activeCell="K18" sqref="K14:K18"/>
    </sheetView>
  </sheetViews>
  <sheetFormatPr defaultRowHeight="15" customHeight="1" x14ac:dyDescent="0.2"/>
  <cols>
    <col min="1" max="1" width="12" style="7" customWidth="1"/>
    <col min="2" max="2" width="7.7109375" style="15" customWidth="1"/>
    <col min="3" max="3" width="15.42578125" style="7" customWidth="1"/>
    <col min="4" max="4" width="26.5703125" style="7" customWidth="1"/>
    <col min="5" max="5" width="8" style="15" customWidth="1"/>
    <col min="6" max="6" width="12" style="15" customWidth="1"/>
    <col min="7" max="7" width="8" style="15" customWidth="1"/>
    <col min="8" max="8" width="8" style="15" bestFit="1" customWidth="1"/>
    <col min="9" max="10" width="12.85546875" style="15" customWidth="1"/>
    <col min="11" max="11" width="11.7109375" style="15" customWidth="1"/>
    <col min="12" max="12" width="16.85546875" style="15" customWidth="1"/>
    <col min="13" max="13" width="18.7109375" style="15" customWidth="1"/>
    <col min="14" max="14" width="53.28515625" style="7" customWidth="1"/>
    <col min="15" max="15" width="14.7109375" style="15" customWidth="1"/>
    <col min="16" max="16" width="11.7109375" style="48" customWidth="1"/>
    <col min="17" max="17" width="12.7109375" style="15" customWidth="1"/>
    <col min="18" max="18" width="13" style="15" customWidth="1"/>
    <col min="19" max="19" width="14" style="15" customWidth="1"/>
    <col min="20" max="20" width="14.28515625" style="15" customWidth="1"/>
    <col min="21" max="21" width="37.28515625" style="7" customWidth="1"/>
    <col min="22" max="22" width="37.140625" style="7" customWidth="1"/>
    <col min="23" max="23" width="10.42578125" style="50" customWidth="1"/>
    <col min="24" max="24" width="9.28515625" style="50" customWidth="1"/>
    <col min="25" max="25" width="11.5703125" style="7" customWidth="1"/>
    <col min="26" max="26" width="11.7109375" style="7" customWidth="1"/>
    <col min="27" max="27" width="11.85546875" style="7" customWidth="1"/>
    <col min="28" max="28" width="8.140625" style="50" customWidth="1"/>
    <col min="29" max="29" width="12.5703125" style="7" customWidth="1"/>
    <col min="30" max="30" width="16.42578125" style="7" customWidth="1"/>
    <col min="31" max="31" width="15.5703125" style="7" customWidth="1"/>
    <col min="32" max="32" width="17" style="7" customWidth="1"/>
    <col min="33" max="33" width="41.85546875" style="7" customWidth="1"/>
    <col min="34" max="34" width="64.42578125" style="7" customWidth="1"/>
    <col min="35" max="16384" width="9.140625" style="7"/>
  </cols>
  <sheetData>
    <row r="1" spans="1:32" s="53" customFormat="1" ht="53.25" customHeight="1" x14ac:dyDescent="0.2">
      <c r="A1" s="53" t="s">
        <v>58</v>
      </c>
      <c r="B1" s="10" t="s">
        <v>37</v>
      </c>
      <c r="C1" s="53" t="s">
        <v>119</v>
      </c>
      <c r="D1" s="53" t="s">
        <v>122</v>
      </c>
      <c r="E1" s="10" t="s">
        <v>59</v>
      </c>
      <c r="F1" s="10" t="s">
        <v>60</v>
      </c>
      <c r="G1" s="10" t="s">
        <v>466</v>
      </c>
      <c r="H1" s="10" t="s">
        <v>62</v>
      </c>
      <c r="I1" s="10" t="s">
        <v>490</v>
      </c>
      <c r="J1" s="10" t="s">
        <v>326</v>
      </c>
      <c r="K1" s="10" t="s">
        <v>493</v>
      </c>
      <c r="L1" s="10" t="s">
        <v>481</v>
      </c>
      <c r="M1" s="10" t="s">
        <v>167</v>
      </c>
      <c r="N1" s="53" t="s">
        <v>467</v>
      </c>
      <c r="O1" s="10" t="s">
        <v>114</v>
      </c>
      <c r="P1" s="54" t="s">
        <v>181</v>
      </c>
      <c r="Q1" s="10" t="s">
        <v>184</v>
      </c>
      <c r="R1" s="10" t="s">
        <v>147</v>
      </c>
      <c r="S1" s="10" t="s">
        <v>68</v>
      </c>
      <c r="T1" s="10" t="s">
        <v>237</v>
      </c>
      <c r="U1" s="53" t="s">
        <v>71</v>
      </c>
      <c r="W1" s="55"/>
      <c r="X1" s="55"/>
      <c r="AB1" s="55"/>
    </row>
    <row r="2" spans="1:32" ht="26.25" customHeight="1" x14ac:dyDescent="0.2">
      <c r="A2" s="7" t="s">
        <v>94</v>
      </c>
      <c r="B2" s="15">
        <v>2010</v>
      </c>
      <c r="C2" s="7" t="s">
        <v>189</v>
      </c>
      <c r="D2" s="7" t="s">
        <v>194</v>
      </c>
      <c r="E2" s="15">
        <v>1</v>
      </c>
      <c r="F2" s="15" t="s">
        <v>196</v>
      </c>
      <c r="G2" s="15">
        <v>80</v>
      </c>
      <c r="H2" s="15" t="s">
        <v>193</v>
      </c>
      <c r="L2" s="15" t="s">
        <v>485</v>
      </c>
      <c r="M2" s="15" t="s">
        <v>190</v>
      </c>
      <c r="N2" s="7" t="s">
        <v>191</v>
      </c>
      <c r="O2" s="15" t="s">
        <v>174</v>
      </c>
      <c r="Q2" s="15" t="s">
        <v>195</v>
      </c>
      <c r="U2" s="7" t="s">
        <v>199</v>
      </c>
      <c r="AA2" s="51"/>
      <c r="AE2" s="51"/>
      <c r="AF2" s="51"/>
    </row>
    <row r="3" spans="1:32" ht="26.25" customHeight="1" x14ac:dyDescent="0.2">
      <c r="E3" s="15">
        <v>1</v>
      </c>
      <c r="F3" s="15" t="s">
        <v>73</v>
      </c>
      <c r="G3" s="15">
        <v>65</v>
      </c>
      <c r="H3" s="15" t="s">
        <v>193</v>
      </c>
      <c r="L3" s="15" t="s">
        <v>485</v>
      </c>
      <c r="M3" s="15" t="s">
        <v>190</v>
      </c>
      <c r="N3" s="7" t="s">
        <v>192</v>
      </c>
      <c r="O3" s="15" t="s">
        <v>174</v>
      </c>
      <c r="Q3" s="15" t="s">
        <v>195</v>
      </c>
      <c r="U3" s="7" t="s">
        <v>198</v>
      </c>
      <c r="AA3" s="51"/>
      <c r="AE3" s="51"/>
      <c r="AF3" s="51"/>
    </row>
    <row r="4" spans="1:32" ht="26.25" customHeight="1" x14ac:dyDescent="0.2">
      <c r="A4" s="7" t="s">
        <v>492</v>
      </c>
      <c r="B4" s="15">
        <v>1993</v>
      </c>
      <c r="C4" s="7" t="s">
        <v>280</v>
      </c>
      <c r="D4" s="7" t="s">
        <v>281</v>
      </c>
      <c r="E4" s="15">
        <v>1</v>
      </c>
      <c r="F4" s="15" t="s">
        <v>201</v>
      </c>
      <c r="G4" s="15">
        <v>56</v>
      </c>
      <c r="H4" s="15" t="s">
        <v>193</v>
      </c>
      <c r="I4" s="15">
        <v>1</v>
      </c>
      <c r="J4" s="15">
        <v>9</v>
      </c>
      <c r="K4" s="15" t="s">
        <v>488</v>
      </c>
      <c r="L4" s="15" t="s">
        <v>486</v>
      </c>
      <c r="M4" s="15" t="s">
        <v>472</v>
      </c>
      <c r="N4" s="7" t="s">
        <v>473</v>
      </c>
      <c r="O4" s="15" t="s">
        <v>283</v>
      </c>
      <c r="P4" s="48" t="s">
        <v>195</v>
      </c>
      <c r="Q4" s="15" t="s">
        <v>499</v>
      </c>
      <c r="U4" s="7" t="s">
        <v>500</v>
      </c>
      <c r="AA4" s="51"/>
      <c r="AE4" s="51"/>
      <c r="AF4" s="51"/>
    </row>
    <row r="5" spans="1:32" ht="26.25" customHeight="1" x14ac:dyDescent="0.2">
      <c r="E5" s="15">
        <v>1</v>
      </c>
      <c r="F5" s="15">
        <v>7</v>
      </c>
      <c r="G5" s="15">
        <v>66</v>
      </c>
      <c r="H5" s="15" t="s">
        <v>193</v>
      </c>
      <c r="I5" s="15">
        <v>5</v>
      </c>
      <c r="J5" s="15">
        <v>11</v>
      </c>
      <c r="K5" s="15">
        <v>2</v>
      </c>
      <c r="L5" s="15" t="s">
        <v>486</v>
      </c>
      <c r="M5" s="15" t="s">
        <v>472</v>
      </c>
      <c r="N5" s="7" t="s">
        <v>475</v>
      </c>
      <c r="O5" s="15" t="s">
        <v>283</v>
      </c>
      <c r="P5" s="48" t="s">
        <v>195</v>
      </c>
      <c r="Q5" s="15" t="s">
        <v>499</v>
      </c>
      <c r="AA5" s="51"/>
      <c r="AE5" s="51"/>
      <c r="AF5" s="51"/>
    </row>
    <row r="6" spans="1:32" ht="26.25" customHeight="1" x14ac:dyDescent="0.2">
      <c r="E6" s="15">
        <v>1</v>
      </c>
      <c r="F6" s="15">
        <v>5</v>
      </c>
      <c r="G6" s="15">
        <v>40</v>
      </c>
      <c r="H6" s="15" t="s">
        <v>193</v>
      </c>
      <c r="I6" s="15">
        <v>1</v>
      </c>
      <c r="J6" s="15">
        <v>17</v>
      </c>
      <c r="K6" s="15">
        <v>6</v>
      </c>
      <c r="L6" s="15" t="s">
        <v>486</v>
      </c>
      <c r="M6" s="15" t="s">
        <v>472</v>
      </c>
      <c r="N6" s="7" t="s">
        <v>474</v>
      </c>
      <c r="O6" s="15" t="s">
        <v>283</v>
      </c>
      <c r="P6" s="48" t="s">
        <v>195</v>
      </c>
      <c r="Q6" s="15" t="s">
        <v>499</v>
      </c>
      <c r="AA6" s="51"/>
      <c r="AE6" s="51"/>
      <c r="AF6" s="51"/>
    </row>
    <row r="7" spans="1:32" ht="26.25" customHeight="1" x14ac:dyDescent="0.2">
      <c r="E7" s="15">
        <v>1</v>
      </c>
      <c r="F7" s="15">
        <v>2</v>
      </c>
      <c r="G7" s="15">
        <v>66</v>
      </c>
      <c r="H7" s="15" t="s">
        <v>193</v>
      </c>
      <c r="I7" s="15">
        <v>1</v>
      </c>
      <c r="J7" s="15" t="s">
        <v>491</v>
      </c>
      <c r="L7" s="15" t="s">
        <v>486</v>
      </c>
      <c r="M7" s="15" t="s">
        <v>472</v>
      </c>
      <c r="N7" s="7" t="s">
        <v>476</v>
      </c>
      <c r="O7" s="15" t="s">
        <v>491</v>
      </c>
      <c r="AA7" s="51"/>
      <c r="AE7" s="51"/>
      <c r="AF7" s="51"/>
    </row>
    <row r="8" spans="1:32" ht="26.25" customHeight="1" x14ac:dyDescent="0.2">
      <c r="E8" s="15">
        <v>1</v>
      </c>
      <c r="F8" s="15">
        <v>3</v>
      </c>
      <c r="G8" s="15">
        <v>60</v>
      </c>
      <c r="H8" s="15" t="s">
        <v>193</v>
      </c>
      <c r="I8" s="15">
        <v>1</v>
      </c>
      <c r="J8" s="15" t="s">
        <v>491</v>
      </c>
      <c r="L8" s="15" t="s">
        <v>486</v>
      </c>
      <c r="M8" s="15" t="s">
        <v>472</v>
      </c>
      <c r="N8" s="7" t="s">
        <v>477</v>
      </c>
      <c r="O8" s="15" t="s">
        <v>491</v>
      </c>
      <c r="AA8" s="51"/>
      <c r="AE8" s="51"/>
      <c r="AF8" s="51"/>
    </row>
    <row r="9" spans="1:32" ht="26.25" customHeight="1" x14ac:dyDescent="0.2">
      <c r="E9" s="15">
        <v>1</v>
      </c>
      <c r="F9" s="15">
        <v>4</v>
      </c>
      <c r="G9" s="15">
        <v>76</v>
      </c>
      <c r="H9" s="15" t="s">
        <v>193</v>
      </c>
      <c r="I9" s="15">
        <v>5</v>
      </c>
      <c r="J9" s="15" t="s">
        <v>491</v>
      </c>
      <c r="L9" s="15" t="s">
        <v>486</v>
      </c>
      <c r="M9" s="15" t="s">
        <v>472</v>
      </c>
      <c r="N9" s="7" t="s">
        <v>478</v>
      </c>
      <c r="O9" s="15" t="s">
        <v>491</v>
      </c>
      <c r="AA9" s="51"/>
      <c r="AE9" s="51"/>
      <c r="AF9" s="51"/>
    </row>
    <row r="10" spans="1:32" ht="26.25" customHeight="1" x14ac:dyDescent="0.2">
      <c r="E10" s="15">
        <v>1</v>
      </c>
      <c r="F10" s="15">
        <v>6</v>
      </c>
      <c r="G10" s="15">
        <v>72</v>
      </c>
      <c r="H10" s="15" t="s">
        <v>193</v>
      </c>
      <c r="I10" s="15">
        <v>4</v>
      </c>
      <c r="J10" s="15" t="s">
        <v>491</v>
      </c>
      <c r="L10" s="15" t="s">
        <v>486</v>
      </c>
      <c r="M10" s="15" t="s">
        <v>472</v>
      </c>
      <c r="N10" s="7" t="s">
        <v>479</v>
      </c>
      <c r="O10" s="15" t="s">
        <v>491</v>
      </c>
      <c r="AA10" s="51"/>
      <c r="AE10" s="51"/>
      <c r="AF10" s="51"/>
    </row>
    <row r="11" spans="1:32" ht="26.25" customHeight="1" x14ac:dyDescent="0.2">
      <c r="E11" s="15">
        <v>1</v>
      </c>
      <c r="F11" s="15">
        <v>8</v>
      </c>
      <c r="G11" s="15">
        <v>64</v>
      </c>
      <c r="H11" s="15" t="s">
        <v>193</v>
      </c>
      <c r="I11" s="15">
        <v>1</v>
      </c>
      <c r="J11" s="15" t="s">
        <v>491</v>
      </c>
      <c r="L11" s="15" t="s">
        <v>486</v>
      </c>
      <c r="M11" s="15" t="s">
        <v>472</v>
      </c>
      <c r="N11" s="7" t="s">
        <v>480</v>
      </c>
      <c r="O11" s="15" t="s">
        <v>491</v>
      </c>
      <c r="AA11" s="51"/>
      <c r="AE11" s="51"/>
      <c r="AF11" s="51"/>
    </row>
    <row r="12" spans="1:32" ht="26.25" customHeight="1" x14ac:dyDescent="0.2">
      <c r="A12" s="7" t="s">
        <v>102</v>
      </c>
      <c r="B12" s="15">
        <v>2012</v>
      </c>
      <c r="C12" s="7" t="s">
        <v>429</v>
      </c>
      <c r="D12" s="7" t="s">
        <v>430</v>
      </c>
      <c r="E12" s="15">
        <v>1</v>
      </c>
      <c r="F12" s="47" t="s">
        <v>420</v>
      </c>
      <c r="G12" s="15">
        <v>78</v>
      </c>
      <c r="H12" s="15" t="s">
        <v>128</v>
      </c>
      <c r="I12" s="49">
        <v>39118</v>
      </c>
      <c r="J12" s="49">
        <v>39154</v>
      </c>
      <c r="K12" s="15" t="s">
        <v>488</v>
      </c>
      <c r="L12" s="15" t="s">
        <v>483</v>
      </c>
      <c r="N12" s="7" t="s">
        <v>422</v>
      </c>
      <c r="O12" s="15" t="s">
        <v>494</v>
      </c>
      <c r="Q12" s="15" t="s">
        <v>498</v>
      </c>
      <c r="R12" s="15" t="s">
        <v>431</v>
      </c>
      <c r="U12" s="7" t="s">
        <v>495</v>
      </c>
    </row>
    <row r="13" spans="1:32" ht="26.25" customHeight="1" x14ac:dyDescent="0.2">
      <c r="E13" s="15">
        <v>1</v>
      </c>
      <c r="F13" s="47" t="s">
        <v>487</v>
      </c>
      <c r="I13" s="49"/>
      <c r="J13" s="49">
        <v>39209</v>
      </c>
      <c r="K13" s="15" t="s">
        <v>488</v>
      </c>
      <c r="L13" s="15" t="s">
        <v>482</v>
      </c>
      <c r="O13" s="15" t="s">
        <v>494</v>
      </c>
      <c r="Q13" s="15" t="s">
        <v>498</v>
      </c>
      <c r="R13" s="15" t="s">
        <v>431</v>
      </c>
      <c r="U13" s="7" t="s">
        <v>495</v>
      </c>
    </row>
    <row r="14" spans="1:32" ht="26.25" customHeight="1" x14ac:dyDescent="0.2">
      <c r="E14" s="15">
        <v>1</v>
      </c>
      <c r="F14" s="47" t="s">
        <v>421</v>
      </c>
      <c r="G14" s="15">
        <v>70</v>
      </c>
      <c r="H14" s="15" t="s">
        <v>193</v>
      </c>
      <c r="I14" s="49">
        <v>39161</v>
      </c>
      <c r="J14" s="49">
        <v>39187</v>
      </c>
      <c r="K14" s="15">
        <f>J14-J12</f>
        <v>33</v>
      </c>
      <c r="L14" s="15" t="s">
        <v>484</v>
      </c>
      <c r="N14" s="7" t="s">
        <v>423</v>
      </c>
      <c r="O14" s="15" t="s">
        <v>494</v>
      </c>
      <c r="Q14" s="15" t="s">
        <v>498</v>
      </c>
      <c r="R14" s="15" t="s">
        <v>431</v>
      </c>
      <c r="U14" s="7" t="s">
        <v>495</v>
      </c>
    </row>
    <row r="15" spans="1:32" ht="26.25" customHeight="1" x14ac:dyDescent="0.2">
      <c r="E15" s="15">
        <v>1</v>
      </c>
      <c r="F15" s="47" t="s">
        <v>489</v>
      </c>
      <c r="I15" s="49"/>
      <c r="J15" s="49">
        <v>39193</v>
      </c>
      <c r="K15" s="15" t="s">
        <v>488</v>
      </c>
      <c r="L15" s="15" t="s">
        <v>483</v>
      </c>
      <c r="O15" s="15" t="s">
        <v>494</v>
      </c>
      <c r="Q15" s="15" t="s">
        <v>498</v>
      </c>
      <c r="R15" s="15" t="s">
        <v>431</v>
      </c>
      <c r="U15" s="7" t="s">
        <v>495</v>
      </c>
    </row>
    <row r="16" spans="1:32" ht="26.25" customHeight="1" x14ac:dyDescent="0.2">
      <c r="E16" s="15">
        <v>1</v>
      </c>
      <c r="F16" s="47">
        <v>1</v>
      </c>
      <c r="G16" s="15">
        <v>86</v>
      </c>
      <c r="H16" s="15" t="s">
        <v>128</v>
      </c>
      <c r="I16" s="49">
        <v>39059</v>
      </c>
      <c r="J16" s="49">
        <v>39189</v>
      </c>
      <c r="K16" s="15">
        <f>J16-J14</f>
        <v>2</v>
      </c>
      <c r="L16" s="15" t="s">
        <v>483</v>
      </c>
      <c r="N16" s="7" t="s">
        <v>424</v>
      </c>
      <c r="O16" s="15" t="s">
        <v>494</v>
      </c>
      <c r="Q16" s="15" t="s">
        <v>498</v>
      </c>
      <c r="R16" s="15" t="s">
        <v>431</v>
      </c>
      <c r="U16" s="7" t="s">
        <v>495</v>
      </c>
    </row>
    <row r="17" spans="1:34" s="50" customFormat="1" ht="26.25" customHeight="1" x14ac:dyDescent="0.2">
      <c r="A17" s="7"/>
      <c r="B17" s="15"/>
      <c r="C17" s="7"/>
      <c r="D17" s="7"/>
      <c r="E17" s="15">
        <v>1</v>
      </c>
      <c r="F17" s="47">
        <v>5</v>
      </c>
      <c r="G17" s="15">
        <v>52</v>
      </c>
      <c r="H17" s="15" t="s">
        <v>193</v>
      </c>
      <c r="I17" s="49">
        <v>39165</v>
      </c>
      <c r="J17" s="49">
        <v>39197</v>
      </c>
      <c r="K17" s="15">
        <f t="shared" ref="K17:K20" si="0">J17-J16</f>
        <v>8</v>
      </c>
      <c r="L17" s="15" t="s">
        <v>482</v>
      </c>
      <c r="M17" s="15"/>
      <c r="N17" s="7" t="s">
        <v>425</v>
      </c>
      <c r="O17" s="15" t="s">
        <v>494</v>
      </c>
      <c r="P17" s="48"/>
      <c r="Q17" s="15" t="s">
        <v>498</v>
      </c>
      <c r="R17" s="15" t="s">
        <v>431</v>
      </c>
      <c r="S17" s="15"/>
      <c r="T17" s="15"/>
      <c r="U17" s="7" t="s">
        <v>495</v>
      </c>
      <c r="V17" s="7"/>
      <c r="Y17" s="7"/>
      <c r="Z17" s="7"/>
      <c r="AA17" s="7"/>
      <c r="AC17" s="7"/>
      <c r="AD17" s="7"/>
      <c r="AE17" s="7"/>
      <c r="AF17" s="7"/>
      <c r="AG17" s="7"/>
      <c r="AH17" s="7"/>
    </row>
    <row r="18" spans="1:34" s="50" customFormat="1" ht="26.25" customHeight="1" x14ac:dyDescent="0.2">
      <c r="A18" s="7"/>
      <c r="B18" s="15"/>
      <c r="C18" s="7"/>
      <c r="D18" s="7"/>
      <c r="E18" s="15">
        <v>1</v>
      </c>
      <c r="F18" s="47">
        <v>7</v>
      </c>
      <c r="G18" s="15">
        <v>82</v>
      </c>
      <c r="H18" s="15" t="s">
        <v>128</v>
      </c>
      <c r="I18" s="49">
        <v>39135</v>
      </c>
      <c r="J18" s="49">
        <v>39197</v>
      </c>
      <c r="K18" s="15">
        <f t="shared" si="0"/>
        <v>0</v>
      </c>
      <c r="L18" s="15" t="s">
        <v>483</v>
      </c>
      <c r="M18" s="15"/>
      <c r="N18" s="7" t="s">
        <v>423</v>
      </c>
      <c r="O18" s="15" t="s">
        <v>494</v>
      </c>
      <c r="P18" s="48"/>
      <c r="Q18" s="15" t="s">
        <v>498</v>
      </c>
      <c r="R18" s="15" t="s">
        <v>431</v>
      </c>
      <c r="S18" s="15"/>
      <c r="T18" s="15"/>
      <c r="U18" s="7" t="s">
        <v>496</v>
      </c>
      <c r="V18" s="7"/>
      <c r="Y18" s="7"/>
      <c r="Z18" s="7"/>
      <c r="AA18" s="7"/>
      <c r="AC18" s="7"/>
      <c r="AD18" s="7"/>
      <c r="AE18" s="7"/>
      <c r="AF18" s="7"/>
      <c r="AG18" s="7"/>
      <c r="AH18" s="7"/>
    </row>
    <row r="19" spans="1:34" s="50" customFormat="1" ht="26.25" customHeight="1" x14ac:dyDescent="0.2">
      <c r="A19" s="7"/>
      <c r="B19" s="15"/>
      <c r="C19" s="7"/>
      <c r="D19" s="7"/>
      <c r="E19" s="15">
        <v>2</v>
      </c>
      <c r="F19" s="47">
        <v>3</v>
      </c>
      <c r="G19" s="15">
        <v>87</v>
      </c>
      <c r="H19" s="15" t="s">
        <v>128</v>
      </c>
      <c r="I19" s="49">
        <v>39166</v>
      </c>
      <c r="J19" s="49">
        <v>39196</v>
      </c>
      <c r="K19" s="15">
        <v>0</v>
      </c>
      <c r="L19" s="15" t="s">
        <v>483</v>
      </c>
      <c r="M19" s="15"/>
      <c r="N19" s="7" t="s">
        <v>426</v>
      </c>
      <c r="O19" s="15" t="s">
        <v>494</v>
      </c>
      <c r="P19" s="48"/>
      <c r="Q19" s="15" t="s">
        <v>498</v>
      </c>
      <c r="R19" s="15" t="s">
        <v>432</v>
      </c>
      <c r="S19" s="15"/>
      <c r="T19" s="15"/>
      <c r="U19" s="7" t="s">
        <v>496</v>
      </c>
      <c r="V19" s="7"/>
      <c r="Y19" s="7"/>
      <c r="Z19" s="7"/>
      <c r="AA19" s="7"/>
      <c r="AC19" s="7"/>
      <c r="AD19" s="7"/>
      <c r="AE19" s="7"/>
      <c r="AF19" s="7"/>
      <c r="AG19" s="7"/>
      <c r="AH19" s="7"/>
    </row>
    <row r="20" spans="1:34" s="50" customFormat="1" ht="26.25" customHeight="1" x14ac:dyDescent="0.2">
      <c r="A20" s="7"/>
      <c r="B20" s="15"/>
      <c r="C20" s="7"/>
      <c r="D20" s="7"/>
      <c r="E20" s="15">
        <v>2</v>
      </c>
      <c r="F20" s="15">
        <v>6</v>
      </c>
      <c r="G20" s="15">
        <v>84</v>
      </c>
      <c r="H20" s="15" t="s">
        <v>193</v>
      </c>
      <c r="I20" s="49">
        <v>39281</v>
      </c>
      <c r="J20" s="49">
        <v>39293</v>
      </c>
      <c r="K20" s="15">
        <f t="shared" si="0"/>
        <v>97</v>
      </c>
      <c r="L20" s="15" t="s">
        <v>482</v>
      </c>
      <c r="M20" s="15"/>
      <c r="N20" s="7" t="s">
        <v>427</v>
      </c>
      <c r="O20" s="15" t="s">
        <v>494</v>
      </c>
      <c r="P20" s="48"/>
      <c r="Q20" s="15" t="s">
        <v>498</v>
      </c>
      <c r="R20" s="15" t="s">
        <v>432</v>
      </c>
      <c r="S20" s="15"/>
      <c r="T20" s="15"/>
      <c r="U20" s="7" t="s">
        <v>496</v>
      </c>
      <c r="V20" s="7"/>
      <c r="Y20" s="7"/>
      <c r="Z20" s="7"/>
      <c r="AA20" s="7"/>
      <c r="AC20" s="7"/>
      <c r="AD20" s="7"/>
      <c r="AE20" s="7"/>
      <c r="AF20" s="7"/>
      <c r="AG20" s="7"/>
      <c r="AH20" s="7"/>
    </row>
    <row r="21" spans="1:34" s="50" customFormat="1" ht="26.25" customHeight="1" x14ac:dyDescent="0.2">
      <c r="A21" s="7"/>
      <c r="B21" s="15"/>
      <c r="C21" s="7"/>
      <c r="D21" s="7"/>
      <c r="E21" s="15">
        <v>3</v>
      </c>
      <c r="F21" s="47">
        <v>8</v>
      </c>
      <c r="G21" s="15">
        <v>82</v>
      </c>
      <c r="H21" s="15" t="s">
        <v>128</v>
      </c>
      <c r="I21" s="49">
        <v>39325</v>
      </c>
      <c r="J21" s="49">
        <v>39325</v>
      </c>
      <c r="K21" s="15">
        <v>0</v>
      </c>
      <c r="L21" s="15" t="s">
        <v>482</v>
      </c>
      <c r="M21" s="15"/>
      <c r="N21" s="7" t="s">
        <v>428</v>
      </c>
      <c r="O21" s="15" t="s">
        <v>494</v>
      </c>
      <c r="P21" s="48"/>
      <c r="Q21" s="15" t="s">
        <v>498</v>
      </c>
      <c r="R21" s="15" t="s">
        <v>433</v>
      </c>
      <c r="S21" s="15"/>
      <c r="T21" s="15"/>
      <c r="U21" s="7" t="s">
        <v>497</v>
      </c>
      <c r="V21" s="7"/>
      <c r="Y21" s="7"/>
      <c r="Z21" s="7"/>
      <c r="AA21" s="7"/>
      <c r="AC21" s="7"/>
      <c r="AD21" s="7"/>
      <c r="AE21" s="7"/>
      <c r="AF21" s="7"/>
      <c r="AG21" s="7"/>
      <c r="AH21" s="7"/>
    </row>
  </sheetData>
  <pageMargins left="0.70866141732283472" right="0.70866141732283472" top="0.74803149606299213" bottom="0.74803149606299213" header="0.31496062992125984" footer="0.31496062992125984"/>
  <pageSetup paperSize="9" scale="4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Title page</vt:lpstr>
      <vt:lpstr>Search terms</vt:lpstr>
      <vt:lpstr>Reviews searched for citations</vt:lpstr>
      <vt:lpstr>Identified in bibliographies</vt:lpstr>
      <vt:lpstr>Quality Assessment (QA) tool</vt:lpstr>
      <vt:lpstr>QA ratings</vt:lpstr>
      <vt:lpstr>Data extraction (neonatal)</vt:lpstr>
      <vt:lpstr>Data extraction (adult)</vt:lpstr>
      <vt:lpstr>'Data extraction (adult)'!Print_Area</vt:lpstr>
      <vt:lpstr>'Data extraction (neonatal)'!Print_Area</vt:lpstr>
      <vt:lpstr>'Quality Assessment (QA)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Collin</dc:creator>
  <cp:lastModifiedBy>Simon Collin</cp:lastModifiedBy>
  <cp:lastPrinted>2018-11-13T15:01:38Z</cp:lastPrinted>
  <dcterms:created xsi:type="dcterms:W3CDTF">2018-11-13T11:18:53Z</dcterms:created>
  <dcterms:modified xsi:type="dcterms:W3CDTF">2019-07-01T11:13:18Z</dcterms:modified>
</cp:coreProperties>
</file>